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Y:\MEDIDA PROVISÓRIA YANOMAMIS\FLONA RORAIMA\PUBLICAÇÃO\"/>
    </mc:Choice>
  </mc:AlternateContent>
  <xr:revisionPtr revIDLastSave="0" documentId="13_ncr:1_{73BB4D5C-6294-4E8A-94CC-D7911C785283}" xr6:coauthVersionLast="47" xr6:coauthVersionMax="47" xr10:uidLastSave="{00000000-0000-0000-0000-000000000000}"/>
  <bookViews>
    <workbookView xWindow="0" yWindow="255" windowWidth="28770" windowHeight="15225" activeTab="1" xr2:uid="{00000000-000D-0000-FFFF-FFFF00000000}"/>
  </bookViews>
  <sheets>
    <sheet name="Orçamento Sintético" sheetId="1" r:id="rId1"/>
    <sheet name="ATESTADOS P RELEVÂNCIA" sheetId="2" r:id="rId2"/>
  </sheets>
  <externalReferences>
    <externalReference r:id="rId3"/>
  </externalReferences>
  <definedNames>
    <definedName name="_xlnm._FilterDatabase" localSheetId="1" hidden="1">'ATESTADOS P RELEVÂNCIA'!$A$4:$I$256</definedName>
    <definedName name="_xlnm._FilterDatabase" localSheetId="0" hidden="1">'Orçamento Sintético'!$A$4:$I$256</definedName>
    <definedName name="_xlnm.Print_Titles" localSheetId="1">'[1]repeated header'!$4:$4</definedName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3" i="2" l="1"/>
  <c r="L262" i="2"/>
  <c r="L261" i="2"/>
  <c r="K262" i="2"/>
  <c r="K261" i="2"/>
  <c r="K260" i="2"/>
  <c r="J262" i="2"/>
  <c r="L259" i="2"/>
  <c r="K259" i="2"/>
  <c r="J259" i="2"/>
  <c r="J117" i="2"/>
  <c r="J211" i="2" s="1"/>
  <c r="J98" i="2"/>
  <c r="J77" i="2"/>
  <c r="J71" i="2"/>
  <c r="J58" i="2"/>
  <c r="J53" i="2"/>
  <c r="J36" i="2"/>
  <c r="J180" i="2" l="1"/>
</calcChain>
</file>

<file path=xl/sharedStrings.xml><?xml version="1.0" encoding="utf-8"?>
<sst xmlns="http://schemas.openxmlformats.org/spreadsheetml/2006/main" count="2284" uniqueCount="702">
  <si>
    <t>Obra</t>
  </si>
  <si>
    <t>Bancos</t>
  </si>
  <si>
    <t>B.D.I.</t>
  </si>
  <si>
    <t>Encargos Sociais</t>
  </si>
  <si>
    <t>PLANILHA ORÇAMENTÁRIA PARA AMPLIAÇÃO DA BASE DE FLONA RORAIMA</t>
  </si>
  <si>
    <t xml:space="preserve">SINAPI - 03/2024 - Roraima
SBC - 05/2024 - Roraima
SICRO3 - 01/2024 - Roraima
</t>
  </si>
  <si>
    <t>25,0%</t>
  </si>
  <si>
    <t>Não 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</si>
  <si>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</si>
  <si>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</si>
  <si>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</si>
  <si>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</si>
  <si>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</si>
  <si>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</si>
  <si>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</si>
  <si>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</si>
  <si>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</si>
  <si>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Peso (%)</t>
  </si>
  <si>
    <t xml:space="preserve"> 1 </t>
  </si>
  <si>
    <t>SERVIÇOS INICIAIS</t>
  </si>
  <si>
    <t xml:space="preserve"> 1.1 </t>
  </si>
  <si>
    <t>SERVIÇOS TÉCNICOS</t>
  </si>
  <si>
    <t xml:space="preserve"> 1.1.1 </t>
  </si>
  <si>
    <t xml:space="preserve"> 000089 </t>
  </si>
  <si>
    <t>SBC</t>
  </si>
  <si>
    <t>PROJETO ""AS BUILT"" ARQUITETURA</t>
  </si>
  <si>
    <t>m²</t>
  </si>
  <si>
    <t xml:space="preserve"> 1.1.2 </t>
  </si>
  <si>
    <t xml:space="preserve"> 000064 </t>
  </si>
  <si>
    <t>PROJETO ""AS BUILT"" DE INSTALACOES HIDRAULICAS</t>
  </si>
  <si>
    <t xml:space="preserve"> 1.1.3 </t>
  </si>
  <si>
    <t xml:space="preserve"> 000141 </t>
  </si>
  <si>
    <t>PROJETO ""AS BUIT"" DE INSTALACOES ELETRICAS</t>
  </si>
  <si>
    <t xml:space="preserve"> 1.1.4 </t>
  </si>
  <si>
    <t xml:space="preserve"> 031023 </t>
  </si>
  <si>
    <t>METRO LINEAR DE SONDAGEM 3"" EM TERRA FIRME</t>
  </si>
  <si>
    <t>M</t>
  </si>
  <si>
    <t xml:space="preserve"> 1.1.5 </t>
  </si>
  <si>
    <t xml:space="preserve"> 90775 </t>
  </si>
  <si>
    <t>SINAPI</t>
  </si>
  <si>
    <t>DESENHISTA PROJETISTA COM ENCARGOS COMPLEMENTARES</t>
  </si>
  <si>
    <t>H</t>
  </si>
  <si>
    <t xml:space="preserve"> 1.2 </t>
  </si>
  <si>
    <t>DEMOLIÇÕES E RETIRADAS</t>
  </si>
  <si>
    <t xml:space="preserve"> 1.2.1 </t>
  </si>
  <si>
    <t xml:space="preserve"> 022061 </t>
  </si>
  <si>
    <t>DEMOLICAO ALVENARIA ESPESSURA 15cm PARA REMOCAO</t>
  </si>
  <si>
    <t>m³</t>
  </si>
  <si>
    <t xml:space="preserve"> 1.2.2 </t>
  </si>
  <si>
    <t xml:space="preserve"> 97647 </t>
  </si>
  <si>
    <t>REMOÇÃO DE TELHAS DE FIBROCIMENTO METÁLICA E CERÂMICA, DE FORMA MANUAL, SEM REAPROVEITAMENTO. AF_09/2023</t>
  </si>
  <si>
    <t xml:space="preserve"> 1.2.3 </t>
  </si>
  <si>
    <t xml:space="preserve"> 97663 </t>
  </si>
  <si>
    <t>REMOÇÃO DE LOUÇAS, DE FORMA MANUAL, SEM REAPROVEITAMENTO. AF_09/2023</t>
  </si>
  <si>
    <t>UN</t>
  </si>
  <si>
    <t xml:space="preserve"> 1.3 </t>
  </si>
  <si>
    <t>INSTALAÇÕES PROVISÓRIAS</t>
  </si>
  <si>
    <t xml:space="preserve"> 1.3.1 </t>
  </si>
  <si>
    <t xml:space="preserve"> 103689 </t>
  </si>
  <si>
    <t>FORNECIMENTO E INSTALAÇÃO DE PLACA DE OBRA COM CHAPA GALVANIZADA E ESTRUTURA DE MADEIRA. AF_03/2022_PS</t>
  </si>
  <si>
    <t xml:space="preserve"> 1.3.2 </t>
  </si>
  <si>
    <t xml:space="preserve"> 93208 </t>
  </si>
  <si>
    <t>EXECUÇÃO DE ALMOXARIFADO EM CANTEIRO DE OBRA EM CHAPA DE MADEIRA COMPENSADA, INCLUSO PRATELEIRAS. AF_02/2016</t>
  </si>
  <si>
    <t xml:space="preserve"> 1.3.3 </t>
  </si>
  <si>
    <t xml:space="preserve"> 012208 </t>
  </si>
  <si>
    <t>BARRACAO PARA REFEITORIO EM OBRAS EM COMPENSADO</t>
  </si>
  <si>
    <t xml:space="preserve"> 1.3.4 </t>
  </si>
  <si>
    <t xml:space="preserve"> 00010777 </t>
  </si>
  <si>
    <t>LOCACAO DE CONTAINER 2,30 X 4,30 M, ALT. 2,50 M, PARA SANITARIO, COM 3 BACIAS, 4 CHUVEIROS, 1 LAVATORIO E 1 MICTORIO (NAO INCLUI MOBILIZACAO/DESMOBILIZACAO)</t>
  </si>
  <si>
    <t>MES</t>
  </si>
  <si>
    <t xml:space="preserve"> 1.4 </t>
  </si>
  <si>
    <t>MAQUINAS E FERRAMENTAS</t>
  </si>
  <si>
    <t xml:space="preserve"> 1.4.1 </t>
  </si>
  <si>
    <t xml:space="preserve"> 018505 </t>
  </si>
  <si>
    <t>ALUGUEL MENSAL ANDAIME TUBULAR ATE ALTURA 6,0 METROS</t>
  </si>
  <si>
    <t xml:space="preserve"> 1.4.2 </t>
  </si>
  <si>
    <t xml:space="preserve"> 040658 </t>
  </si>
  <si>
    <t>BETONEIRA 580 L.(7,0m3/h)C/CARREGADOR-MOTOR ELETRICO</t>
  </si>
  <si>
    <t xml:space="preserve"> 1.5 </t>
  </si>
  <si>
    <t>ADMINISTRAÇÃO DA OBRA E DESPESAS GERAIS</t>
  </si>
  <si>
    <t xml:space="preserve"> 1.5.1 </t>
  </si>
  <si>
    <t xml:space="preserve"> 90778 </t>
  </si>
  <si>
    <t>ENGENHEIRO CIVIL DE OBRA PLENO COM ENCARGOS COMPLEMENTARES</t>
  </si>
  <si>
    <t xml:space="preserve"> 1.5.2 </t>
  </si>
  <si>
    <t xml:space="preserve"> 90776 </t>
  </si>
  <si>
    <t>ENCARREGADO GERAL COM ENCARGOS COMPLEMENTARES</t>
  </si>
  <si>
    <t xml:space="preserve"> 1.5.3 </t>
  </si>
  <si>
    <t xml:space="preserve"> 021101 </t>
  </si>
  <si>
    <t xml:space="preserve">MOBILIZACAO/DESMOBILIZACAO DE EQUIP. E MO </t>
  </si>
  <si>
    <t xml:space="preserve"> 1.6 </t>
  </si>
  <si>
    <t>LIMPEZA DA OBRA</t>
  </si>
  <si>
    <t xml:space="preserve"> 1.6.1 </t>
  </si>
  <si>
    <t xml:space="preserve"> 020203 </t>
  </si>
  <si>
    <t>LIMPEZA DE TERRENO-CORTE VEGETACAO RASTEIRA C/ROCADEIRA COSTAL</t>
  </si>
  <si>
    <t xml:space="preserve"> 1.7 </t>
  </si>
  <si>
    <t>TRABALHOS EM TERRA</t>
  </si>
  <si>
    <t xml:space="preserve"> 1.7.1 </t>
  </si>
  <si>
    <t xml:space="preserve"> 98524 </t>
  </si>
  <si>
    <t>LIMPEZA MANUAL DE VEGETAÇÃO EM TERRENO COM ENXADA. AF_03/2024</t>
  </si>
  <si>
    <t xml:space="preserve"> 1.7.2 </t>
  </si>
  <si>
    <t xml:space="preserve"> 020141 </t>
  </si>
  <si>
    <t>ESCAVACAO MANUAL FUNDACOES-SOLO 1a.CAT. DE 1,50m A 3,0m</t>
  </si>
  <si>
    <t xml:space="preserve"> 1.7.3 </t>
  </si>
  <si>
    <t xml:space="preserve"> 96527 </t>
  </si>
  <si>
    <t>ESCAVAÇÃO MANUAL PARA VIGA BALDRAME OU SAPATA CORRIDA (INCLUINDO ESCAVAÇÃO PARA COLOCAÇÃO DE FÔRMAS). AF_01/2024</t>
  </si>
  <si>
    <t xml:space="preserve"> 1.7.4 </t>
  </si>
  <si>
    <t xml:space="preserve"> 172030 </t>
  </si>
  <si>
    <t>REATERRO MANUAL COM MATERIAL DA PROPRIA OBRA</t>
  </si>
  <si>
    <t xml:space="preserve"> 1.7.5 </t>
  </si>
  <si>
    <t xml:space="preserve"> 85422 </t>
  </si>
  <si>
    <t>PREPARO MANUAL DE TERRENO S/ RASPAGEM SUPERFICIAL</t>
  </si>
  <si>
    <t xml:space="preserve"> 2 </t>
  </si>
  <si>
    <t>INFRA-ESTRUTURA</t>
  </si>
  <si>
    <t xml:space="preserve"> 2.1 </t>
  </si>
  <si>
    <t>FUNDAÇÃO</t>
  </si>
  <si>
    <t xml:space="preserve"> 2.1.1 </t>
  </si>
  <si>
    <t>SAPATAS</t>
  </si>
  <si>
    <t xml:space="preserve"> 2.1.2 </t>
  </si>
  <si>
    <t xml:space="preserve"> 104919 </t>
  </si>
  <si>
    <t>ARMAÇÃO DE SAPATA ISOLADA, VIGA BALDRAME E SAPATA CORRIDA UTILIZANDO AÇO CA-50 DE 10 MM - MONTAGEM. AF_01/2024</t>
  </si>
  <si>
    <t>KG</t>
  </si>
  <si>
    <t xml:space="preserve"> 2.1.3 </t>
  </si>
  <si>
    <t xml:space="preserve"> 104918 </t>
  </si>
  <si>
    <t>ARMAÇÃO DE SAPATA ISOLADA, VIGA BALDRAME E SAPATA CORRIDA UTILIZANDO AÇO CA-50 DE 8 MM - MONTAGEM. AF_01/2024</t>
  </si>
  <si>
    <t xml:space="preserve"> 2.1.4 </t>
  </si>
  <si>
    <t xml:space="preserve"> 104916 </t>
  </si>
  <si>
    <t>ARMAÇÃO DE SAPATA ISOLADA, VIGA BALDRAME E SAPATA CORRIDA UTILIZANDO AÇO CA-60 DE 5 MM - MONTAGEM. AF_01/2024</t>
  </si>
  <si>
    <t xml:space="preserve"> 2.1.5 </t>
  </si>
  <si>
    <t xml:space="preserve"> 96529 </t>
  </si>
  <si>
    <t>FABRICAÇÃO, MONTAGEM E DESMONTAGEM DE FÔRMA PARA SAPATA, EM MADEIRA SERRADA, E=25 MM, 1 UTILIZAÇÃO. AF_01/2024</t>
  </si>
  <si>
    <t xml:space="preserve"> 2.1.6 </t>
  </si>
  <si>
    <t xml:space="preserve"> 94972 </t>
  </si>
  <si>
    <t>CONCRETO FCK = 30MPA, TRAÇO 1:2,1:2,5 (EM MASSA SECA DE CIMENTO/ AREIA MÉDIA/ BRITA 1) - PREPARO MECÂNICO COM BETONEIRA 600 L. AF_05/2021</t>
  </si>
  <si>
    <t xml:space="preserve"> 2.1.7 </t>
  </si>
  <si>
    <t>VIGA BALDRAME</t>
  </si>
  <si>
    <t xml:space="preserve"> 2.1.7.1 </t>
  </si>
  <si>
    <t xml:space="preserve"> 92763 </t>
  </si>
  <si>
    <t>ARMAÇÃO DE PILAR OU VIGA DE ESTRUTURA CONVENCIONAL DE CONCRETO ARMADO UTILIZANDO AÇO CA-50 DE 12,5 MM - MONTAGEM. AF_06/2022</t>
  </si>
  <si>
    <t xml:space="preserve"> 2.1.7.2 </t>
  </si>
  <si>
    <t xml:space="preserve"> 92762 </t>
  </si>
  <si>
    <t>ARMAÇÃO DE PILAR OU VIGA DE ESTRUTURA CONVENCIONAL DE CONCRETO ARMADO UTILIZANDO AÇO CA-50 DE 10,0 MM - MONTAGEM. AF_06/2022</t>
  </si>
  <si>
    <t xml:space="preserve"> 2.1.7.3 </t>
  </si>
  <si>
    <t xml:space="preserve"> 92759 </t>
  </si>
  <si>
    <t>ARMAÇÃO DE PILAR OU VIGA DE ESTRUTURA CONVENCIONAL DE CONCRETO ARMADO UTILIZANDO AÇO CA-60 DE 5,0 MM - MONTAGEM. AF_06/2022</t>
  </si>
  <si>
    <t xml:space="preserve"> 2.1.7.4 </t>
  </si>
  <si>
    <t xml:space="preserve"> 2.1.7.5 </t>
  </si>
  <si>
    <t xml:space="preserve"> 102483 </t>
  </si>
  <si>
    <t>CONCRETO FCK = 30MPA, TRAÇO 1:1,9:2,3 (EM MASSA SECA DE CIMENTO/ AREIA MÉDIA/ SEIXO ROLADO) - PREPARO MECÂNICO COM BETONEIRA 600 L. AF_05/2021</t>
  </si>
  <si>
    <t xml:space="preserve"> 2.1.7.6 </t>
  </si>
  <si>
    <t xml:space="preserve"> 98557 </t>
  </si>
  <si>
    <t>IMPERMEABILIZAÇÃO DE SUPERFÍCIE COM EMULSÃO ASFÁLTICA, 2 DEMÃOS. AF_09/2023</t>
  </si>
  <si>
    <t xml:space="preserve"> 2.1.8 </t>
  </si>
  <si>
    <t>LAJE PISO</t>
  </si>
  <si>
    <t xml:space="preserve"> 2.1.8.1 </t>
  </si>
  <si>
    <t xml:space="preserve"> 103076 </t>
  </si>
  <si>
    <t>EXECUÇÃO DE LAJE SOBRE SOLO, ESPESSURA DE 10 CM, FCK = 30 MPA, COM USO DE FORMAS EM MADEIRA SERRADA. AF_09/2021</t>
  </si>
  <si>
    <t xml:space="preserve"> 3 </t>
  </si>
  <si>
    <t>SUPERESTRUTURA</t>
  </si>
  <si>
    <t xml:space="preserve"> 3.1 </t>
  </si>
  <si>
    <t xml:space="preserve"> 105074 </t>
  </si>
  <si>
    <t>PILAR DE MADEIRA SERRADA, MAÇARANDUBA OU EQUIVALENTE DA REGIÃO, NÃO APARELHADO, FIXADO COM VERGALHÃO, SEÇÃO QUADRADA 20 X 20 CM, APOIO ARTICULADO, COMPRIMENTO DE 3 M. AF_03/2024</t>
  </si>
  <si>
    <t xml:space="preserve"> 3.2 </t>
  </si>
  <si>
    <t xml:space="preserve"> 105077 </t>
  </si>
  <si>
    <t>PILAR DE MADEIRA SERRADA, MAÇARANDUBA OU EQUIVALENTE DA REGIÃO, NÃO APARELHADO, FIXADO COM VERGALHÃO, SEÇÃO QUADRADA 20 X 20 CM, APOIO ARTICULADO, COMPRIMENTO DE 6 M. AF_03/2024</t>
  </si>
  <si>
    <t xml:space="preserve"> 4 </t>
  </si>
  <si>
    <t>PAREDES E PAINÉIS</t>
  </si>
  <si>
    <t xml:space="preserve"> 4.1 </t>
  </si>
  <si>
    <t>ALVENARIA</t>
  </si>
  <si>
    <t xml:space="preserve"> 4.1.1 </t>
  </si>
  <si>
    <t xml:space="preserve"> 103337 </t>
  </si>
  <si>
    <t>ALVENARIA DE VEDAÇÃO DE BLOCOS  VAZADOS DE CONCRETO APARENTE DE 9X19X39 CM (ESPESSURA 9 CM) E ARGAMASSA DE ASSENTAMENTO COM PREPARO MANUAL. AF_12/2021</t>
  </si>
  <si>
    <t xml:space="preserve"> 4.1.2 </t>
  </si>
  <si>
    <t xml:space="preserve"> 102253 </t>
  </si>
  <si>
    <t>DIVISORIA SANITÁRIA, TIPO CABINE, EM GRANITO CINZA POLIDO, ESP = 3CM, ASSENTADO COM ARGAMASSA COLANTE AC III-E, EXCLUSIVE FERRAGENS. AF_01/2021</t>
  </si>
  <si>
    <t xml:space="preserve"> 4.1.3 </t>
  </si>
  <si>
    <t xml:space="preserve"> 100705 </t>
  </si>
  <si>
    <t>TARJETA TIPO LIVRE/OCUPADO PARA PORTA DE BANHEIRO. AF_12/2019</t>
  </si>
  <si>
    <t xml:space="preserve"> 4.2 </t>
  </si>
  <si>
    <t>ESQUADRIAS</t>
  </si>
  <si>
    <t xml:space="preserve"> 4.2.1 </t>
  </si>
  <si>
    <t xml:space="preserve"> 100700 </t>
  </si>
  <si>
    <t>PORTA DE MADEIRA COMPENSADA LISA PARA PINTURA, 120X210X3,5CM, 2 FOLHAS, INCLUSO ADUELA 2A, ALIZAR 2A E DOBRADIÇAS. AF_12/2019</t>
  </si>
  <si>
    <t xml:space="preserve"> 4.2.2 </t>
  </si>
  <si>
    <t xml:space="preserve"> 91009 </t>
  </si>
  <si>
    <t>PORTA DE MADEIRA PARA VERNIZ, SEMI-OCA (LEVE OU MÉDIA), 60X210CM, ESPESSURA DE 3,5CM, INCLUSO DOBRADIÇAS - FORNECIMENTO E INSTALAÇÃO. AF_12/2019</t>
  </si>
  <si>
    <t xml:space="preserve"> 4.2.3 </t>
  </si>
  <si>
    <t xml:space="preserve"> 91010 </t>
  </si>
  <si>
    <t>PORTA DE MADEIRA PARA VERNIZ, SEMI-OCA (LEVE OU MÉDIA), 70X210CM, ESPESSURA DE 3,5CM, INCLUSO DOBRADIÇAS - FORNECIMENTO E INSTALAÇÃO. AF_12/2019</t>
  </si>
  <si>
    <t xml:space="preserve"> 4.2.4 </t>
  </si>
  <si>
    <t xml:space="preserve"> 91011 </t>
  </si>
  <si>
    <t>PORTA DE MADEIRA PARA VERNIZ, SEMI-OCA (LEVE OU MÉDIA), 80X210CM, ESPESSURA DE 3,5CM, INCLUSO DOBRADIÇAS - FORNECIMENTO E INSTALAÇÃO. AF_12/2019</t>
  </si>
  <si>
    <t xml:space="preserve"> 4.2.5 </t>
  </si>
  <si>
    <t xml:space="preserve"> 91012 </t>
  </si>
  <si>
    <t>PORTA DE MADEIRA PARA VERNIZ, SEMI-OCA (LEVE OU MÉDIA), 90X210CM, ESPESSURA DE 3,5CM, INCLUSO DOBRADIÇAS - FORNECIMENTO E INSTALAÇÃO. AF_12/2019</t>
  </si>
  <si>
    <t xml:space="preserve"> 4.2.6 </t>
  </si>
  <si>
    <t xml:space="preserve"> 110132 </t>
  </si>
  <si>
    <t>PORTA COMPLETA MADEIRA 1 FL.0,80x1,80m-LISA C/DOBRAD VAI/VEM</t>
  </si>
  <si>
    <t xml:space="preserve"> 4.2.7 </t>
  </si>
  <si>
    <t xml:space="preserve"> 91338 </t>
  </si>
  <si>
    <t>PORTA DE ALUMÍNIO DE ABRIR COM LAMBRI, COM GUARNIÇÃO, FIXAÇÃO COM PARAFUSOS - FORNECIMENTO E INSTALAÇÃO. AF_12/2019</t>
  </si>
  <si>
    <t xml:space="preserve"> 4.2.8 </t>
  </si>
  <si>
    <t xml:space="preserve"> 100669 </t>
  </si>
  <si>
    <t>JANELA DE MADEIRA (PINUS/EUCALIPTO OU EQUIV.) TIPO BASCULANTE COM 2 FOLHAS PARA VIDRO, COM BATENTE, ALIZAR E FERRAGENS. EXCLUSIVE VIDROS, ACABAMENTO E CONTRAMARCO. FORNECIMENTO E INSTALAÇÃO. AF_12/2019</t>
  </si>
  <si>
    <t xml:space="preserve"> 4.2.9 </t>
  </si>
  <si>
    <t xml:space="preserve"> 110501 </t>
  </si>
  <si>
    <t>JANELA DE CORRER 2 FOLHAS EM MADEIRA/VENEZIANA COM FERRAGENS</t>
  </si>
  <si>
    <t xml:space="preserve"> 5 </t>
  </si>
  <si>
    <t>COBERTURA E PROTEÇÕES</t>
  </si>
  <si>
    <t xml:space="preserve"> 5.1 </t>
  </si>
  <si>
    <t>COBERTURA</t>
  </si>
  <si>
    <t xml:space="preserve"> 5.1.1 </t>
  </si>
  <si>
    <t xml:space="preserve"> 94226 </t>
  </si>
  <si>
    <t>SUBCOBERTURA COM MANTA PLÁSTICA REVESTIDA POR PELÍCULA DE ALUMÍNO, INCLUSO TRANSPORTE VERTICAL. AF_07/2019</t>
  </si>
  <si>
    <t xml:space="preserve"> 5.1.2 </t>
  </si>
  <si>
    <t xml:space="preserve"> 100515 </t>
  </si>
  <si>
    <t>CUMEEIRA NORMAL PARA TELHAS ONDULADAS DE FIBROCIMENTO</t>
  </si>
  <si>
    <t xml:space="preserve"> 5.1.3 </t>
  </si>
  <si>
    <t xml:space="preserve"> 92544 </t>
  </si>
  <si>
    <t>TRAMA DE MADEIRA COMPOSTA POR TERÇAS PARA TELHADOS DE ATÉ 2 ÁGUAS PARA TELHA ESTRUTURAL DE FIBROCIMENTO, INCLUSO TRANSPORTE VERTICAL. AF_07/2019</t>
  </si>
  <si>
    <t xml:space="preserve"> 5.1.4 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</si>
  <si>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</si>
  <si>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</si>
  <si>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6 </t>
  </si>
  <si>
    <t>REVESTIMENTOS</t>
  </si>
  <si>
    <t xml:space="preserve"> 6.1 </t>
  </si>
  <si>
    <t>PAREDE</t>
  </si>
  <si>
    <t xml:space="preserve"> 6.1.1 </t>
  </si>
  <si>
    <t>CHAPISCO E EMBOÇO</t>
  </si>
  <si>
    <t xml:space="preserve"> 6.1.2 </t>
  </si>
  <si>
    <t xml:space="preserve"> 87904 </t>
  </si>
  <si>
    <t>CHAPISCO APLICADO EM ALVENARIA (COM PRESENÇA DE VÃOS) E ESTRUTURAS DE CONCRETO DE FACHADA, COM COLHER DE PEDREIRO.  ARGAMASSA TRAÇO 1:3 COM PREPARO MANUAL. AF_10/2022</t>
  </si>
  <si>
    <t xml:space="preserve"> 6.1.3 </t>
  </si>
  <si>
    <t xml:space="preserve"> 87777 </t>
  </si>
  <si>
    <t>EMBOÇO OU MASSA ÚNICA EM ARGAMASSA TRAÇO 1:2:8, PREPARO MANUAL, APLICADA MANUALMENTE EM PANOS DE FACHADA COM PRESENÇA DE VÃOS, ESPESSURA DE 25 MM. AF_08/2022</t>
  </si>
  <si>
    <t xml:space="preserve"> 6.2 </t>
  </si>
  <si>
    <t>PINTURA</t>
  </si>
  <si>
    <t xml:space="preserve"> 6.2.1 </t>
  </si>
  <si>
    <t>PINTURA INTERNA</t>
  </si>
  <si>
    <t xml:space="preserve"> 6.2.1.1 </t>
  </si>
  <si>
    <t xml:space="preserve"> 88485 </t>
  </si>
  <si>
    <t>FUNDO SELADOR ACRÍLICO, APLICAÇÃO MANUAL EM PAREDE, UMA DEMÃO. AF_04/2023</t>
  </si>
  <si>
    <t xml:space="preserve"> 6.2.1.2 </t>
  </si>
  <si>
    <t xml:space="preserve"> 88497 </t>
  </si>
  <si>
    <t>EMASSAMENTO COM MASSA LÁTEX, APLICAÇÃO EM PAREDE, DUAS DEMÃOS, LIXAMENTO MANUAL. AF_04/2023</t>
  </si>
  <si>
    <t xml:space="preserve"> 6.2.1.3 </t>
  </si>
  <si>
    <t xml:space="preserve"> 104642 </t>
  </si>
  <si>
    <t>PINTURA LÁTEX ACRÍLICA STANDARD, APLICAÇÃO MANUAL EM PAREDES, DUAS DEMÃOS. AF_04/2023</t>
  </si>
  <si>
    <t xml:space="preserve"> 6.2.2 </t>
  </si>
  <si>
    <t>PINTURA EXTERNA</t>
  </si>
  <si>
    <t xml:space="preserve"> 6.2.2.1 </t>
  </si>
  <si>
    <t xml:space="preserve"> 6.2.2.2 </t>
  </si>
  <si>
    <t xml:space="preserve"> 88416 </t>
  </si>
  <si>
    <t>APLICAÇÃO MANUAL DE PINTURA COM TINTA TEXTURIZADA ACRÍLICA EM PANOS COM PRESENÇA DE VÃOS DE EDIFÍCIOS DE MÚLTIPLOS PAVIMENTOS, UMA COR. AF_03/2024</t>
  </si>
  <si>
    <t xml:space="preserve"> 6.3 </t>
  </si>
  <si>
    <t>REVESTIMENTO CERÂMICO</t>
  </si>
  <si>
    <t xml:space="preserve"> 6.3.1 </t>
  </si>
  <si>
    <t xml:space="preserve"> 87269 </t>
  </si>
  <si>
    <t>REVESTIMENTO CERÂMICO PARA PAREDES INTERNAS COM PLACAS TIPO ESMALTADA EXTRA DE DIMENSÕES 25X35 CM APLICADAS NA ALTURA INTEIRA DAS PAREDES. AF_02/2023_PE</t>
  </si>
  <si>
    <t xml:space="preserve"> 6.4 </t>
  </si>
  <si>
    <t>PISO</t>
  </si>
  <si>
    <t xml:space="preserve"> 6.4.1 </t>
  </si>
  <si>
    <t xml:space="preserve"> 87757 </t>
  </si>
  <si>
    <t>CONTRAPISO EM ARGAMASSA TRAÇO 1:4 (CIMENTO E AREIA), PREPARO MANUAL, APLICADO EM ÁREAS MOLHADAS SOBRE IMPERMEABILIZAÇÃO, ACABAMENTO NÃO REFORÇADO, ESPESSURA 3CM. AF_07/2021</t>
  </si>
  <si>
    <t xml:space="preserve"> 6.4.2 </t>
  </si>
  <si>
    <t xml:space="preserve"> 98555 </t>
  </si>
  <si>
    <t>IMPERMEABILIZAÇÃO DE SUPERFÍCIE COM ARGAMASSA POLIMÉRICA / MEMBRANA ACRÍLICA, 3 DEMÃOS. AF_09/2023</t>
  </si>
  <si>
    <t xml:space="preserve"> 6.4.3 </t>
  </si>
  <si>
    <t xml:space="preserve"> 87251 </t>
  </si>
  <si>
    <t>REVESTIMENTO CERÂMICO PARA PISO COM PLACAS TIPO ESMALTADA EXTRA DE DIMENSÕES 45X45 CM APLICADA EM AMBIENTES DE ÁREA MAIOR QUE 10 M2. AF_02/2023_PE</t>
  </si>
  <si>
    <t xml:space="preserve"> 6.5 </t>
  </si>
  <si>
    <t>TETO</t>
  </si>
  <si>
    <t xml:space="preserve"> 6.5.1 </t>
  </si>
  <si>
    <t xml:space="preserve"> 96486 </t>
  </si>
  <si>
    <t>FORRO EM RÉGUAS DE PVC, LISO, PARA AMBIENTES COMERCIAIS, INCLUSIVE ESTRUTURA BIDIRECIONAL DE FIXAÇÃO. AF_08/2023_PS</t>
  </si>
  <si>
    <t xml:space="preserve"> 7 </t>
  </si>
  <si>
    <t>INSTALAÇÕES E APARELHOS</t>
  </si>
  <si>
    <t xml:space="preserve"> 7.1 </t>
  </si>
  <si>
    <t>APARELHOS E METAIS</t>
  </si>
  <si>
    <t xml:space="preserve"> 7.1.1 </t>
  </si>
  <si>
    <t xml:space="preserve"> 86888 </t>
  </si>
  <si>
    <t>VASO SANITÁRIO SIFONADO COM CAIXA ACOPLADA LOUÇA BRANCA - FORNECIMENTO E INSTALAÇÃO. AF_01/2020</t>
  </si>
  <si>
    <t xml:space="preserve"> 7.1.2 </t>
  </si>
  <si>
    <t xml:space="preserve"> 100858 </t>
  </si>
  <si>
    <t>MICTÓRIO SIFONADO LOUÇA BRANCA - PADRÃO MÉDIO - FORNECIMENTO E INSTALAÇÃO. AF_01/2020</t>
  </si>
  <si>
    <t xml:space="preserve"> 7.1.3 </t>
  </si>
  <si>
    <t xml:space="preserve"> 86902 </t>
  </si>
  <si>
    <t>LAVATÓRIO LOUÇA BRANCA COM COLUNA, *44 X 35,5* CM, PADRÃO POPULAR - FORNECIMENTO E INSTALAÇÃO. AF_01/2020</t>
  </si>
  <si>
    <t xml:space="preserve"> 7.1.4 </t>
  </si>
  <si>
    <t xml:space="preserve"> 86938 </t>
  </si>
  <si>
    <t>CUBA DE EMBUTIR OVAL EM LOUÇA BRANCA, 35 X 50CM OU EQUIVALENTE, INCLUSO VÁLVULA E SIFÃO TIPO GARRAFA EM METAL CROMADO - FORNECIMENTO E INSTALAÇÃO. AF_01/2020</t>
  </si>
  <si>
    <t xml:space="preserve"> 7.1.5 </t>
  </si>
  <si>
    <t xml:space="preserve"> 86906 </t>
  </si>
  <si>
    <t>TORNEIRA CROMADA DE MESA, 1/2" OU 3/4", PARA LAVATÓRIO, PADRÃO POPULAR - FORNECIMENTO E INSTALAÇÃO. AF_01/2020</t>
  </si>
  <si>
    <t xml:space="preserve"> 7.1.6 </t>
  </si>
  <si>
    <t xml:space="preserve"> 00011681 </t>
  </si>
  <si>
    <t>ENGATE/RABICHO FLEXIVEL PLASTICO (PVC OU ABS) BRANCO 1/2 " X 40 CM</t>
  </si>
  <si>
    <t xml:space="preserve"> 7.1.7 </t>
  </si>
  <si>
    <t xml:space="preserve"> 190429 </t>
  </si>
  <si>
    <t>BANCADA EM GRANITO CINZA ANDORINHA</t>
  </si>
  <si>
    <t xml:space="preserve"> 7.1.8 </t>
  </si>
  <si>
    <t xml:space="preserve"> 103333 </t>
  </si>
  <si>
    <t>ALVENARIA DE VEDAÇÃO DE BLOCOS CERÂMICOS FURADOS NA HORIZONTAL DE 9X14X19 CM (ESPESSURA 9 CM) E ARGAMASSA DE ASSENTAMENTO COM PREPARO MANUAL. AF_12/2021</t>
  </si>
  <si>
    <t xml:space="preserve"> 7.1.9 </t>
  </si>
  <si>
    <t xml:space="preserve"> 7.1.10 </t>
  </si>
  <si>
    <t xml:space="preserve"> 87528 </t>
  </si>
  <si>
    <t>EMBOÇO, EM ARGAMASSA TRAÇO 1:2:8, PREPARO MANUAL, APLICADO MANUALMENTE EM PAREDES INTERNAS DE AMBIENTES COM ÁREA MENOR QUE 5M², E = 17,5MM, COM TALISCAS. AF_03/2024</t>
  </si>
  <si>
    <t xml:space="preserve"> 7.1.11 </t>
  </si>
  <si>
    <t xml:space="preserve"> 87271 </t>
  </si>
  <si>
    <t>REVESTIMENTO CERÂMICO PARA PAREDES INTERNAS COM PLACAS TIPO ESMALTADA EXTRA DE DIMENSÕES 25X35 CM APLICADAS A MEIA ALTURA DAS PAREDES. AF_02/2023_PE</t>
  </si>
  <si>
    <t xml:space="preserve"> 7.1.12 </t>
  </si>
  <si>
    <t xml:space="preserve"> 00038189 </t>
  </si>
  <si>
    <t>DUCHA / CHUVEIRO METALICO, DE PAREDE, ARTICULAVEL, COM BRACO/CANO, SEM DESVIADOR</t>
  </si>
  <si>
    <t xml:space="preserve"> 7.1.13 </t>
  </si>
  <si>
    <t>(APOIO BANCADA DA COZINHA) ALVENARIA DE VEDAÇÃO DE BLOCOS  VAZADOS DE CONCRETO APARENTE DE 9X19X39 CM (ESPESSURA 9 CM) E ARGAMASSA DE ASSENTAMENTO COM PREPARO MANUAL. AF_12/2021</t>
  </si>
  <si>
    <t xml:space="preserve"> 7.1.14 </t>
  </si>
  <si>
    <t xml:space="preserve"> 00011693 </t>
  </si>
  <si>
    <t>BANCADA/TAMPO LISO (SEM CUBA) EM MARMORE SINTETICO</t>
  </si>
  <si>
    <t>M²</t>
  </si>
  <si>
    <t xml:space="preserve"> 7.1.15 </t>
  </si>
  <si>
    <t xml:space="preserve"> 86936 </t>
  </si>
  <si>
    <t>CUBA DE EMBUTIR DE AÇO INOXIDÁVEL MÉDIA, INCLUSO VÁLVULA TIPO AMERICANA E SIFÃO TIPO GARRAFA EM METAL CROMADO - FORNECIMENTO E INSTALAÇÃO. AF_01/2020</t>
  </si>
  <si>
    <t xml:space="preserve"> 7.1.16 </t>
  </si>
  <si>
    <t xml:space="preserve"> 190590 </t>
  </si>
  <si>
    <t>BANCADA PARA PIA GRANITO CINZA CORUMBA 3,90x0,60m</t>
  </si>
  <si>
    <t xml:space="preserve"> 7.1.17 </t>
  </si>
  <si>
    <t xml:space="preserve"> 00011773 </t>
  </si>
  <si>
    <t>TORNEIRA METALICA CROMADA DE PAREDE, PARA COZINHA, BICA MOVEL, COM AREJADOR, 1/2 " OU 3/4 " (REF 1167 / 1168)</t>
  </si>
  <si>
    <t xml:space="preserve"> 7.2 </t>
  </si>
  <si>
    <t>INSTALAÇÕES HIDRÁULICAS</t>
  </si>
  <si>
    <t xml:space="preserve"> 7.2.1 </t>
  </si>
  <si>
    <t xml:space="preserve"> 002674 </t>
  </si>
  <si>
    <t>JOELHO 90 PVC SOLDAVEL 32mm AGUA FRIA</t>
  </si>
  <si>
    <t xml:space="preserve"> 7.2.2 </t>
  </si>
  <si>
    <t xml:space="preserve"> 005666 </t>
  </si>
  <si>
    <t>TE DE REDUCAO 90 PVC SOLDAVEL 32 x 25mm</t>
  </si>
  <si>
    <t xml:space="preserve"> 7.2.3 </t>
  </si>
  <si>
    <t xml:space="preserve"> 002675 </t>
  </si>
  <si>
    <t>JOELHO 90 PVC SOLDAVEL 25mm AGUA FRIA</t>
  </si>
  <si>
    <t xml:space="preserve"> 7.2.4 </t>
  </si>
  <si>
    <t xml:space="preserve"> 002670 </t>
  </si>
  <si>
    <t>TE 90 PVC SOLDAVEL 25mm</t>
  </si>
  <si>
    <t xml:space="preserve"> 7.2.5 </t>
  </si>
  <si>
    <t xml:space="preserve"> 002685 </t>
  </si>
  <si>
    <t>BUCHA REDUCAO CURTA PVC SOLDAVEL 32x25mm</t>
  </si>
  <si>
    <t xml:space="preserve"> 7.2.6 </t>
  </si>
  <si>
    <t xml:space="preserve"> 002680 </t>
  </si>
  <si>
    <t>TE DE REDUCAO 90 PVC SOLDAVEL 50 x 40mm</t>
  </si>
  <si>
    <t xml:space="preserve"> 7.2.7 </t>
  </si>
  <si>
    <t xml:space="preserve"> 002669 </t>
  </si>
  <si>
    <t>TE 90 PVC SOLDAVEL 32mm</t>
  </si>
  <si>
    <t xml:space="preserve"> 7.2.8 </t>
  </si>
  <si>
    <t xml:space="preserve"> 005667 </t>
  </si>
  <si>
    <t>TE DE REDUCAO 90 PVC SOLDAVEL 40 x 32mm</t>
  </si>
  <si>
    <t xml:space="preserve"> 7.2.9 </t>
  </si>
  <si>
    <t xml:space="preserve"> 002687 </t>
  </si>
  <si>
    <t>BUCHA REDUCAO CURTA PVC SOLDAVEL 40x32mm</t>
  </si>
  <si>
    <t xml:space="preserve"> 7.2.10 </t>
  </si>
  <si>
    <t xml:space="preserve"> 005483 </t>
  </si>
  <si>
    <t>JOELHO 90 PVC SOLDAVEL 50mm AGUA FRIA</t>
  </si>
  <si>
    <t xml:space="preserve"> 7.2.11 </t>
  </si>
  <si>
    <t xml:space="preserve"> 002667 </t>
  </si>
  <si>
    <t>TE 90 PVC SOLDAVEL 50mm</t>
  </si>
  <si>
    <t xml:space="preserve"> 7.2.12 </t>
  </si>
  <si>
    <t xml:space="preserve"> 005818 </t>
  </si>
  <si>
    <t>TE DE REDUCAO 90 PVC SOLDAVEL 50 x 25mm</t>
  </si>
  <si>
    <t xml:space="preserve"> 7.2.13 </t>
  </si>
  <si>
    <t xml:space="preserve"> 002678 </t>
  </si>
  <si>
    <t>TE DE REDUCAO 90 PVC SOLDAVEL 50 x 32mm</t>
  </si>
  <si>
    <t xml:space="preserve"> 7.2.14 </t>
  </si>
  <si>
    <t xml:space="preserve"> 051067 </t>
  </si>
  <si>
    <t>TUBO PVC AGUA SOLDAVEL 25mm</t>
  </si>
  <si>
    <t xml:space="preserve"> 7.2.15 </t>
  </si>
  <si>
    <t xml:space="preserve"> 010951 </t>
  </si>
  <si>
    <t>TUBO PVC AGUA SOLDAVEL 32mm</t>
  </si>
  <si>
    <t xml:space="preserve"> 7.2.16 </t>
  </si>
  <si>
    <t xml:space="preserve"> 010952 </t>
  </si>
  <si>
    <t>TUBO PVC AGUA SOLDAVEL 40mm</t>
  </si>
  <si>
    <t xml:space="preserve"> 7.2.17 </t>
  </si>
  <si>
    <t xml:space="preserve"> 051003 </t>
  </si>
  <si>
    <t>TUBO PVC AGUA SOLDAVEL 50mm</t>
  </si>
  <si>
    <t xml:space="preserve"> 7.2.18 </t>
  </si>
  <si>
    <t xml:space="preserve"> 014870 </t>
  </si>
  <si>
    <t>VALVULA/REGISTRO DE ESFERA PVC VS SOLDAVEL 50mm</t>
  </si>
  <si>
    <t xml:space="preserve"> 7.2.19 </t>
  </si>
  <si>
    <t xml:space="preserve"> 005609 </t>
  </si>
  <si>
    <t>UNIAO PVC SOLDAVEL 50mm</t>
  </si>
  <si>
    <t xml:space="preserve"> 7.2.20 </t>
  </si>
  <si>
    <t xml:space="preserve"> 00006019 </t>
  </si>
  <si>
    <t>REGISTRO GAVETA BRUTO EM LATAO FORJADO, BITOLA 1 " (REF 1509)</t>
  </si>
  <si>
    <t xml:space="preserve"> 7.2.21 </t>
  </si>
  <si>
    <t xml:space="preserve"> 00000108 </t>
  </si>
  <si>
    <t>ADAPTADOR PVC SOLDAVEL CURTO COM BOLSA E ROSCA, 32 MM X 1", PARA AGUA FRIA</t>
  </si>
  <si>
    <t xml:space="preserve"> 7.2.22 </t>
  </si>
  <si>
    <t xml:space="preserve"> 00006016 </t>
  </si>
  <si>
    <t>REGISTRO GAVETA BRUTO EM LATAO FORJADO, BITOLA 3/4 " (REF 1509)</t>
  </si>
  <si>
    <t xml:space="preserve"> 7.2.23 </t>
  </si>
  <si>
    <t xml:space="preserve"> 00000065 </t>
  </si>
  <si>
    <t>ADAPTADOR PVC SOLDAVEL CURTO COM BOLSA E ROSCA, 25 MM X 3/4", PARA AGUA FRIA</t>
  </si>
  <si>
    <t xml:space="preserve"> 7.2.24 </t>
  </si>
  <si>
    <t xml:space="preserve"> 00006024 </t>
  </si>
  <si>
    <t>REGISTRO PRESSAO COM ACABAMENTO E CANOPLA CROMADA, SIMPLES, BITOLA 3/4 " (REF 1416)</t>
  </si>
  <si>
    <t xml:space="preserve"> 7.2.25 </t>
  </si>
  <si>
    <t xml:space="preserve"> 7.2.26 </t>
  </si>
  <si>
    <t xml:space="preserve"> 00003869 </t>
  </si>
  <si>
    <t>LUVA DE REDUCAO SOLDAVEL, PVC, 32 MM X 25 MM, PARA AGUA FRIA PREDIAL</t>
  </si>
  <si>
    <t xml:space="preserve"> 7.2.27 </t>
  </si>
  <si>
    <t xml:space="preserve"> 00037106 </t>
  </si>
  <si>
    <t>CAIXA D'AGUA / RESERVATORIO EM POLIESTER REFORCADO COM FIBRA DE VIDRO, 10000 LITROS, COM TAMPA</t>
  </si>
  <si>
    <t xml:space="preserve"> 7.2.28 </t>
  </si>
  <si>
    <t>BASE PARA O RESERVATÓRIO</t>
  </si>
  <si>
    <t xml:space="preserve"> 7.2.28.1 </t>
  </si>
  <si>
    <t xml:space="preserve"> 7.2.28.2 </t>
  </si>
  <si>
    <t xml:space="preserve"> 7.2.28.3 </t>
  </si>
  <si>
    <t xml:space="preserve"> 96546 </t>
  </si>
  <si>
    <t>ARMAÇÃO DE BLOCO UTILIZANDO AÇO CA-50 DE 10 MM - MONTAGEM. AF_01/2024</t>
  </si>
  <si>
    <t xml:space="preserve"> 7.2.28.4 </t>
  </si>
  <si>
    <t xml:space="preserve"> 96541 </t>
  </si>
  <si>
    <t>FABRICAÇÃO, MONTAGEM E DESMONTAGEM DE FÔRMA PARA SAPATA, EM CHAPA DE MADEIRA COMPENSADA RESINADA, E=17 MM, 4 UTILIZAÇÕES. AF_01/2024</t>
  </si>
  <si>
    <t xml:space="preserve"> 7.2.28.5 </t>
  </si>
  <si>
    <t xml:space="preserve"> 7.2.28.6 </t>
  </si>
  <si>
    <t>PILARES</t>
  </si>
  <si>
    <t xml:space="preserve"> 7.2.28.6.1 </t>
  </si>
  <si>
    <t xml:space="preserve"> 7.2.28.6.2 </t>
  </si>
  <si>
    <t xml:space="preserve"> 7.2.28.6.3 </t>
  </si>
  <si>
    <t xml:space="preserve"> 92269 </t>
  </si>
  <si>
    <t>FABRICAÇÃO DE FÔRMA PARA PILARES E ESTRUTURAS SIMILARES, EM MADEIRA SERRADA, E=25 MM. AF_09/2020</t>
  </si>
  <si>
    <t xml:space="preserve"> 7.2.28.6.4 </t>
  </si>
  <si>
    <t xml:space="preserve"> 92443 </t>
  </si>
  <si>
    <t>MONTAGEM E DESMONTAGEM DE FÔRMA DE PILARES RETANGULARES E ESTRUTURAS SIMILARES, PÉ-DIREITO SIMPLES, EM CHAPA DE MADEIRA COMPENSADA PLASTIFICADA, 18 UTILIZAÇÕES. AF_09/2020</t>
  </si>
  <si>
    <t xml:space="preserve"> 7.2.28.6.5 </t>
  </si>
  <si>
    <t xml:space="preserve"> 7.2.28.6.6 </t>
  </si>
  <si>
    <t>VIGAS 1° ETAPA</t>
  </si>
  <si>
    <t xml:space="preserve"> 7.2.28.6.6.1 </t>
  </si>
  <si>
    <t xml:space="preserve"> 7.2.28.6.6.2 </t>
  </si>
  <si>
    <t xml:space="preserve"> 7.2.28.6.6.3 </t>
  </si>
  <si>
    <t xml:space="preserve"> 92270 </t>
  </si>
  <si>
    <t>FABRICAÇÃO DE FÔRMA PARA VIGAS, COM MADEIRA SERRADA, E = 25 MM. AF_09/2020</t>
  </si>
  <si>
    <t xml:space="preserve"> 7.2.28.6.6.4 </t>
  </si>
  <si>
    <t xml:space="preserve"> 92452 </t>
  </si>
  <si>
    <t>MONTAGEM E DESMONTAGEM DE FÔRMA DE VIGA, ESCORAMENTO METÁLICO, PÉ-DIREITO SIMPLES, EM CHAPA DE MADEIRA RESINADA, 2 UTILIZAÇÕES. AF_09/2020</t>
  </si>
  <si>
    <t xml:space="preserve"> 7.2.28.6.6.5 </t>
  </si>
  <si>
    <t xml:space="preserve"> 94971 </t>
  </si>
  <si>
    <t>CONCRETO FCK = 25MPA, TRAÇO 1:2,3:2,7 (EM MASSA SECA DE CIMENTO/ AREIA MÉDIA/ BRITA 1) - PREPARO MECÂNICO COM BETONEIRA 600 L. AF_05/2021</t>
  </si>
  <si>
    <t xml:space="preserve"> 7.2.28.6.6.6 </t>
  </si>
  <si>
    <t>PILARES 2° ETAPA</t>
  </si>
  <si>
    <t xml:space="preserve"> 7.2.28.6.6.6.1 </t>
  </si>
  <si>
    <t xml:space="preserve"> 7.2.28.6.6.6.2 </t>
  </si>
  <si>
    <t xml:space="preserve"> 7.2.28.6.6.6.3 </t>
  </si>
  <si>
    <t xml:space="preserve"> 7.2.28.6.6.6.4 </t>
  </si>
  <si>
    <t xml:space="preserve"> 92411 </t>
  </si>
  <si>
    <t>MONTAGEM E DESMONTAGEM DE FÔRMA DE PILARES RETANGULARES E ESTRUTURAS SIMILARES, PÉ-DIREITO SIMPLES, EM MADEIRA SERRADA, 2 UTILIZAÇÕES. AF_09/2020</t>
  </si>
  <si>
    <t xml:space="preserve"> 7.2.28.6.6.6.5 </t>
  </si>
  <si>
    <t xml:space="preserve"> 94965 </t>
  </si>
  <si>
    <t>CONCRETO FCK = 25MPA, TRAÇO 1:2,3:2,7 (EM MASSA SECA DE CIMENTO/ AREIA MÉDIA/ BRITA 1) - PREPARO MECÂNICO COM BETONEIRA 400 L. AF_05/2021</t>
  </si>
  <si>
    <t xml:space="preserve"> 7.2.28.6.6.7 </t>
  </si>
  <si>
    <t>VIGAS 2° ETAPA</t>
  </si>
  <si>
    <t xml:space="preserve"> 7.2.28.6.6.7.1 </t>
  </si>
  <si>
    <t xml:space="preserve"> 7.2.28.6.6.7.2 </t>
  </si>
  <si>
    <t xml:space="preserve"> 7.2.28.6.6.7.3 </t>
  </si>
  <si>
    <t xml:space="preserve"> 7.2.28.6.6.7.4 </t>
  </si>
  <si>
    <t xml:space="preserve"> 7.2.28.6.6.7.5 </t>
  </si>
  <si>
    <t xml:space="preserve"> 7.2.28.6.6.7.6 </t>
  </si>
  <si>
    <t>LAJE</t>
  </si>
  <si>
    <t xml:space="preserve"> 7.2.28.6.6.7.6.1 </t>
  </si>
  <si>
    <t xml:space="preserve"> 101793 </t>
  </si>
  <si>
    <t>ESCORAMENTO DE FÔRMAS DE LAJE EM MADEIRA NÃO APARELHADA, PÉ-DIREITO DUPLO, INCLUSO TRAVAMENTO, 4 UTILIZAÇÕES. AF_09/2020</t>
  </si>
  <si>
    <t xml:space="preserve"> 7.2.28.6.6.7.6.2 </t>
  </si>
  <si>
    <t xml:space="preserve"> 101964 </t>
  </si>
  <si>
    <t>LAJE PRÉ-MOLDADA UNIDIRECIONAL, BIAPOIADA, PARA FORRO, ENCHIMENTO EM CERÂMICA, VIGOTA CONVENCIONAL, ALTURA TOTAL DA LAJE (ENCHIMENTO+CAPA) = (8+3). AF_11/2020_PA</t>
  </si>
  <si>
    <t xml:space="preserve"> 7.2.28.6.6.7.6.3 </t>
  </si>
  <si>
    <t>SERRALHERIA</t>
  </si>
  <si>
    <t xml:space="preserve"> 7.2.28.6.6.7.6.3.1 </t>
  </si>
  <si>
    <t xml:space="preserve"> 74103/001 </t>
  </si>
  <si>
    <t>ESCADA TIPO MARINHEIRO EM ACO CA-50 12,5", INCLUSO PINTURA COM FUNDO ANTICORROSIVO TIPO ZARCAO</t>
  </si>
  <si>
    <t xml:space="preserve"> 7.3 </t>
  </si>
  <si>
    <t>INSTALAÇÕES SANITÁRIAS</t>
  </si>
  <si>
    <t xml:space="preserve"> 7.3.1 </t>
  </si>
  <si>
    <t xml:space="preserve"> 002697 </t>
  </si>
  <si>
    <t>TUBO PVC ESGOTO SERIE NORMAL 40mm</t>
  </si>
  <si>
    <t xml:space="preserve"> 7.3.2 </t>
  </si>
  <si>
    <t xml:space="preserve"> 004476 </t>
  </si>
  <si>
    <t>TUBO PVC ESGOTO SERIE NORMAL 50mm</t>
  </si>
  <si>
    <t xml:space="preserve"> 7.3.3 </t>
  </si>
  <si>
    <t xml:space="preserve"> 004478 </t>
  </si>
  <si>
    <t>TUBO PVC ESGOTO SERIE NORMAL 75mm</t>
  </si>
  <si>
    <t xml:space="preserve"> 7.3.4 </t>
  </si>
  <si>
    <t xml:space="preserve"> 004480 </t>
  </si>
  <si>
    <t>TUBO PVC ESGOTO SERIE NORMAL 100mm</t>
  </si>
  <si>
    <t xml:space="preserve"> 7.3.5 </t>
  </si>
  <si>
    <t xml:space="preserve"> 043607 </t>
  </si>
  <si>
    <t>JOELHO 45 PVC ESGOTO SERIE R 100mm</t>
  </si>
  <si>
    <t xml:space="preserve"> 7.3.6 </t>
  </si>
  <si>
    <t xml:space="preserve"> 008302 </t>
  </si>
  <si>
    <t>JUNCAO COM REDUCAO PVC ESGOTO SERIE R 100 x 75mm</t>
  </si>
  <si>
    <t xml:space="preserve"> 7.3.7 </t>
  </si>
  <si>
    <t xml:space="preserve"> 014912 </t>
  </si>
  <si>
    <t>JUNCAO PVC SIMPLES ESGOTO NORMAL 75mm</t>
  </si>
  <si>
    <t xml:space="preserve"> 7.3.8 </t>
  </si>
  <si>
    <t xml:space="preserve"> 003949 </t>
  </si>
  <si>
    <t>CURVA 90 PVC CURTA ESGOTO SERIE NORMAL 100mm</t>
  </si>
  <si>
    <t xml:space="preserve"> 7.3.9 </t>
  </si>
  <si>
    <t xml:space="preserve"> 004495 </t>
  </si>
  <si>
    <t>JOELHO 45 PVC ESGOTO SERIE NORMAL 75mm</t>
  </si>
  <si>
    <t xml:space="preserve"> 7.3.10 </t>
  </si>
  <si>
    <t xml:space="preserve"> 006033 </t>
  </si>
  <si>
    <t>JOELHO 45 PVC ESGOTO SERIE NORMAL 40mm</t>
  </si>
  <si>
    <t xml:space="preserve"> 7.3.11 </t>
  </si>
  <si>
    <t xml:space="preserve"> 043610 </t>
  </si>
  <si>
    <t>JOELHO 90 PVC ESGOTO REFORCADO SERIE R 40mm</t>
  </si>
  <si>
    <t xml:space="preserve"> 7.3.12 </t>
  </si>
  <si>
    <t xml:space="preserve"> 002668 </t>
  </si>
  <si>
    <t>TE 90 PVC SOLDAVEL 40mm</t>
  </si>
  <si>
    <t xml:space="preserve"> 7.3.13 </t>
  </si>
  <si>
    <t xml:space="preserve"> 002654 </t>
  </si>
  <si>
    <t>JUNCAO PVC SIMPLES 100 x 100mm</t>
  </si>
  <si>
    <t xml:space="preserve"> 7.3.14 </t>
  </si>
  <si>
    <t xml:space="preserve"> 014910 </t>
  </si>
  <si>
    <t>JUNCAO PVC SIMPLES ESGOTO NORMAL 40mm</t>
  </si>
  <si>
    <t xml:space="preserve"> 7.3.15 </t>
  </si>
  <si>
    <t xml:space="preserve"> 043611 </t>
  </si>
  <si>
    <t>JOELHO 90 PVC ESGOTO REFORCADO SERIE R 50mm</t>
  </si>
  <si>
    <t xml:space="preserve"> 7.3.16 </t>
  </si>
  <si>
    <t xml:space="preserve"> 005668 </t>
  </si>
  <si>
    <t>TE DE REDUCAO 90 PVC SOLDAVEL 75 x 50mm</t>
  </si>
  <si>
    <t xml:space="preserve"> 7.3.17 </t>
  </si>
  <si>
    <t xml:space="preserve"> 7.3.18 </t>
  </si>
  <si>
    <t xml:space="preserve"> 007506 </t>
  </si>
  <si>
    <t>RALO PVC SECO QUADRADO 100 x 52 x 40 mm</t>
  </si>
  <si>
    <t xml:space="preserve"> 7.3.19 </t>
  </si>
  <si>
    <t xml:space="preserve"> 043674 </t>
  </si>
  <si>
    <t>CAIXA SIFONADA MONTADA GRELHA ALUM.REDONDO 150x185x75mm</t>
  </si>
  <si>
    <t xml:space="preserve"> 7.3.20 </t>
  </si>
  <si>
    <t xml:space="preserve"> 036955 </t>
  </si>
  <si>
    <t>CAIXA DE INSPECAO CONCRETO PRE-MOLDADO CIRCULAR COM TAMPA 60cm</t>
  </si>
  <si>
    <t xml:space="preserve"> 7.3.21 </t>
  </si>
  <si>
    <t xml:space="preserve"> 069909 </t>
  </si>
  <si>
    <t>CAIXA DE GORDURA CILINDRICA EM CONCRETO SIMPLES, PRE-MOLDADA, COM DIAMETRO 40cm E ALTURA DE 45cm COM TAMPA</t>
  </si>
  <si>
    <t xml:space="preserve"> 7.3.22 </t>
  </si>
  <si>
    <t xml:space="preserve"> 001691 </t>
  </si>
  <si>
    <t>ANEL PRE-MOLDADO DE CONCRETO 3,00 x 0,50m</t>
  </si>
  <si>
    <t xml:space="preserve"> 7.3.23 </t>
  </si>
  <si>
    <t xml:space="preserve"> 00043427 </t>
  </si>
  <si>
    <t>TAMPA DE CONCRETO ARMADO PARA FOSSA SEPTICA, DIAMETRO NOMINAL DE 3,00 M E ESPESSURA MINIMA DE 100 MM (GRELHA PARA FILTRO)</t>
  </si>
  <si>
    <t xml:space="preserve"> 7.3.24 </t>
  </si>
  <si>
    <t xml:space="preserve"> 00043428 </t>
  </si>
  <si>
    <t>TAMPA DE CONCRETO ARMADO PARA POCO DE INSPECAO, COM FURO E TAMPINHA, DIAMETRO NOMINAL DE 3,00 M E ESPESSURA MINIMA DE 100 MM</t>
  </si>
  <si>
    <t xml:space="preserve"> 7.3.25 </t>
  </si>
  <si>
    <t xml:space="preserve"> 008767 </t>
  </si>
  <si>
    <t>PEDRA BRITADA #2</t>
  </si>
  <si>
    <t xml:space="preserve"> 7.3.26 </t>
  </si>
  <si>
    <t xml:space="preserve"> 000211 </t>
  </si>
  <si>
    <t>PEDRA BRITADA #3</t>
  </si>
  <si>
    <t xml:space="preserve"> 7.3.27 </t>
  </si>
  <si>
    <t xml:space="preserve"> 103078 </t>
  </si>
  <si>
    <t>EXECUÇÃO DE LAJE SOBRE SOLO, ESPESSURA DE 20 CM, FCK = 30 MPA, COM USO DE FORMAS EM MADEIRA SERRADA. AF_09/2021</t>
  </si>
  <si>
    <t xml:space="preserve"> 7.3.28 </t>
  </si>
  <si>
    <t xml:space="preserve"> 88267 </t>
  </si>
  <si>
    <t>ENCANADOR OU BOMBEIRO HIDRÁULICO COM ENCARGOS COMPLEMENTARES</t>
  </si>
  <si>
    <t xml:space="preserve"> 7.3.29 </t>
  </si>
  <si>
    <t xml:space="preserve"> 88248 </t>
  </si>
  <si>
    <t>AUXILIAR DE ENCANADOR OU BOMBEIRO HIDRÁULICO COM ENCARGOS COMPLEMENTARES</t>
  </si>
  <si>
    <t xml:space="preserve"> 7.3.30 </t>
  </si>
  <si>
    <t xml:space="preserve"> 88316 </t>
  </si>
  <si>
    <t>SERVENTE COM ENCARGOS COMPLEMENTARES</t>
  </si>
  <si>
    <t xml:space="preserve"> 7.4 </t>
  </si>
  <si>
    <t>INSTALAÇÕES ELÉTRICAS</t>
  </si>
  <si>
    <t xml:space="preserve"> 7.4.1 </t>
  </si>
  <si>
    <t xml:space="preserve"> 103782 </t>
  </si>
  <si>
    <t>LUMINÁRIA TIPO PLAFON CIRCULAR, DE SOBREPOR, COM LED DE 12/13 W - FORNECIMENTO E INSTALAÇÃO. AF_03/2022</t>
  </si>
  <si>
    <t xml:space="preserve"> 7.4.2 </t>
  </si>
  <si>
    <t xml:space="preserve"> 97595 </t>
  </si>
  <si>
    <t>SENSOR DE PRESENÇA COM FOTOCÉLULA, FIXAÇÃO EM PAREDE - FORNECIMENTO E INSTALAÇÃO. AF_02/2020</t>
  </si>
  <si>
    <t xml:space="preserve"> 7.4.3 </t>
  </si>
  <si>
    <t xml:space="preserve"> 92000 </t>
  </si>
  <si>
    <t>TOMADA BAIXA DE EMBUTIR (1 MÓDULO), 2P+T 10 A, INCLUINDO SUPORTE E PLACA - FORNECIMENTO E INSTALAÇÃO. AF_03/2023</t>
  </si>
  <si>
    <t xml:space="preserve"> 7.4.4 </t>
  </si>
  <si>
    <t xml:space="preserve"> 92008 </t>
  </si>
  <si>
    <t>TOMADA BAIXA DE EMBUTIR (2 MÓDULOS), 2P+T 10 A, INCLUINDO SUPORTE E PLACA - FORNECIMENTO E INSTALAÇÃO. AF_03/2023</t>
  </si>
  <si>
    <t xml:space="preserve"> 7.4.5 </t>
  </si>
  <si>
    <t xml:space="preserve"> 91996 </t>
  </si>
  <si>
    <t>TOMADA MÉDIA DE EMBUTIR (1 MÓDULO), 2P+T 10 A, INCLUINDO SUPORTE E PLACA - FORNECIMENTO E INSTALAÇÃO. AF_03/2023</t>
  </si>
  <si>
    <t xml:space="preserve"> 7.4.6 </t>
  </si>
  <si>
    <t xml:space="preserve"> 91990 </t>
  </si>
  <si>
    <t>TOMADA ALTA DE EMBUTIR (1 MÓDULO), 2P+T 10 A, SEM SUPORTE E SEM PLACA - FORNECIMENTO E INSTALAÇÃO. AF_03/2023</t>
  </si>
  <si>
    <t xml:space="preserve"> 7.4.7 </t>
  </si>
  <si>
    <t xml:space="preserve"> 91953 </t>
  </si>
  <si>
    <t>INTERRUPTOR SIMPLES (1 MÓDULO), 10A/250V, INCLUINDO SUPORTE E PLACA - FORNECIMENTO E INSTALAÇÃO. AF_03/2023</t>
  </si>
  <si>
    <t xml:space="preserve"> 7.4.8 </t>
  </si>
  <si>
    <t xml:space="preserve"> 91955 </t>
  </si>
  <si>
    <t>INTERRUPTOR PARALELO (1 MÓDULO), 10A/250V, INCLUINDO SUPORTE E PLACA - FORNECIMENTO E INSTALAÇÃO. AF_03/2023</t>
  </si>
  <si>
    <t xml:space="preserve"> 7.4.9 </t>
  </si>
  <si>
    <t xml:space="preserve"> 91961 </t>
  </si>
  <si>
    <t>INTERRUPTOR PARALELO (2 MÓDULOS), 10A/250V, INCLUINDO SUPORTE E PLACA - FORNECIMENTO E INSTALAÇÃO. AF_03/2023</t>
  </si>
  <si>
    <t xml:space="preserve"> 7.4.10 </t>
  </si>
  <si>
    <t xml:space="preserve"> 91957 </t>
  </si>
  <si>
    <t>INTERRUPTOR SIMPLES (1 MÓDULO) COM INTERRUPTOR PARALELO (1 MÓDULO), 10A/250V, INCLUINDO SUPORTE E PLACA - FORNECIMENTO E INSTALAÇÃO. AF_03/2023</t>
  </si>
  <si>
    <t xml:space="preserve"> 7.4.11 </t>
  </si>
  <si>
    <t xml:space="preserve"> 91979 </t>
  </si>
  <si>
    <t>INTERRUPTOR INTERMEDIÁRIO (1 MÓDULO), 10A/250V, INCLUINDO SUPORTE E PLACA - FORNECIMENTO E INSTALAÇÃO. AF_03/2023</t>
  </si>
  <si>
    <t xml:space="preserve"> 7.4.12 </t>
  </si>
  <si>
    <t xml:space="preserve"> 93655 </t>
  </si>
  <si>
    <t>DISJUNTOR MONOPOLAR TIPO DIN, CORRENTE NOMINAL DE 20A - FORNECIMENTO E INSTALAÇÃO. AF_10/2020</t>
  </si>
  <si>
    <t xml:space="preserve"> 7.4.13 </t>
  </si>
  <si>
    <t xml:space="preserve"> 064262 </t>
  </si>
  <si>
    <t>DISJUNTOR MONOPOLAR 50A CURVA C 5SX1 150-7 SIEMENS</t>
  </si>
  <si>
    <t xml:space="preserve"> 7.4.14 </t>
  </si>
  <si>
    <t xml:space="preserve"> 064817 </t>
  </si>
  <si>
    <t>DISPOSITIVO DR 2 POLOS 30MA 100 A TIPO AC</t>
  </si>
  <si>
    <t xml:space="preserve"> 7.4.15 </t>
  </si>
  <si>
    <t xml:space="preserve"> 065464 </t>
  </si>
  <si>
    <t>PROTETOR DPS 275V 45,0KA CLASSE 2 EZ9L33145 SCHNEIDER</t>
  </si>
  <si>
    <t xml:space="preserve"> 7.4.16 </t>
  </si>
  <si>
    <t xml:space="preserve"> 91927 </t>
  </si>
  <si>
    <t>CABO DE COBRE FLEXÍVEL ISOLADO, 2,5 MM², ANTI-CHAMA 0,6/1,0 KV, PARA CIRCUITOS TERMINAIS - FORNECIMENTO E INSTALAÇÃO. AF_03/2023</t>
  </si>
  <si>
    <t xml:space="preserve"> 7.4.17 </t>
  </si>
  <si>
    <t xml:space="preserve"> 92984 </t>
  </si>
  <si>
    <t>CABO DE COBRE FLEXÍVEL ISOLADO, 25 MM², ANTI-CHAMA 0,6/1,0 KV, PARA REDE ENTERRADA DE DISTRIBUIÇÃO DE ENERGIA ELÉTRICA - FORNECIMENTO E INSTALAÇÃO. AF_12/2021</t>
  </si>
  <si>
    <t xml:space="preserve"> 7.4.18 </t>
  </si>
  <si>
    <t xml:space="preserve"> 91835 </t>
  </si>
  <si>
    <t>ELETRODUTO FLEXÍVEL CORRUGADO REFORÇADO, PVC, DN 25 MM (3/4"), PARA CIRCUITOS TERMINAIS, INSTALADO EM FORRO - FORNECIMENTO E INSTALAÇÃO. AF_03/2023</t>
  </si>
  <si>
    <t xml:space="preserve"> 7.4.19 </t>
  </si>
  <si>
    <t xml:space="preserve"> 91847 </t>
  </si>
  <si>
    <t>ELETRODUTO FLEXÍVEL CORRUGADO REFORÇADO, PVC, DN 32 MM (1"), PARA CIRCUITOS TERMINAIS, INSTALADO EM LAJE - FORNECIMENTO E INSTALAÇÃO. AF_03/2023</t>
  </si>
  <si>
    <t xml:space="preserve"> 7.4.20 </t>
  </si>
  <si>
    <t xml:space="preserve"> 97667 </t>
  </si>
  <si>
    <t>ELETRODUTO FLEXÍVEL CORRUGADO, PEAD, DN 50 (1 1/2"), PARA REDE ENTERRADA DE DISTRIBUIÇÃO DE ENERGIA ELÉTRICA - FORNECIMENTO E INSTALAÇÃO. AF_12/2021</t>
  </si>
  <si>
    <t xml:space="preserve"> 7.4.21 </t>
  </si>
  <si>
    <t xml:space="preserve"> 96986 </t>
  </si>
  <si>
    <t>HASTE DE ATERRAMENTO, DIÂMETRO 3/4", COM 3 METROS - FORNECIMENTO E INSTALAÇÃO. AF_08/2023</t>
  </si>
  <si>
    <t xml:space="preserve"> 7.4.22 </t>
  </si>
  <si>
    <t xml:space="preserve"> 104749 </t>
  </si>
  <si>
    <t>CONECTOR GRAMPO METÁLICO TIPO OLHAL, PARA SPDA, PARA HASTE DE ATERRAMENTO DE 3/4'' E CABOS DE 10 A 50 MM2 - FORNECIMENTO E INSTALAÇÃO. AF_08/2023</t>
  </si>
  <si>
    <t xml:space="preserve"> 7.4.23 </t>
  </si>
  <si>
    <t xml:space="preserve"> 98111 </t>
  </si>
  <si>
    <t>CAIXA DE INSPEÇÃO PARA ATERRAMENTO, CIRCULAR, EM POLIETILENO, DIÂMETRO INTERNO = 0,3 M. AF_12/2020</t>
  </si>
  <si>
    <t xml:space="preserve"> 7.4.24 </t>
  </si>
  <si>
    <t xml:space="preserve"> 063063 </t>
  </si>
  <si>
    <t>TERMINAL OLHAL DE COBRE PARA CABO 4mm2</t>
  </si>
  <si>
    <t xml:space="preserve"> 7.4.25 </t>
  </si>
  <si>
    <t xml:space="preserve"> 3252 </t>
  </si>
  <si>
    <t>ORSE</t>
  </si>
  <si>
    <t>Fornecimento de abraçadeira plástica serrilhada 232 mm</t>
  </si>
  <si>
    <t>un</t>
  </si>
  <si>
    <t xml:space="preserve"> 7.4.26 </t>
  </si>
  <si>
    <t xml:space="preserve"> 063999 </t>
  </si>
  <si>
    <t>FITA ISOLANTE 33 ROLO 19mmxm</t>
  </si>
  <si>
    <t xml:space="preserve"> 7.4.27 </t>
  </si>
  <si>
    <t xml:space="preserve"> 064367 </t>
  </si>
  <si>
    <t>QUADRO DISTRIBUJICAO 24 CIRCUITOS</t>
  </si>
  <si>
    <t xml:space="preserve"> 7.4.28 </t>
  </si>
  <si>
    <t xml:space="preserve"> 055782 </t>
  </si>
  <si>
    <t>CAIXA DE PASSAGEM EM ALVENARIA 30x30cm</t>
  </si>
  <si>
    <t xml:space="preserve"> 7.4.29 </t>
  </si>
  <si>
    <t xml:space="preserve"> 061312 </t>
  </si>
  <si>
    <t>CAIXA DE PASSAGEM E INSPECAO EM CONCRETO 40x40x40cm C/ TAMPA</t>
  </si>
  <si>
    <t xml:space="preserve"> 7.4.30 </t>
  </si>
  <si>
    <t xml:space="preserve"> 061042 </t>
  </si>
  <si>
    <t>ENTRADA ENERGIA BAIXA TENSAO COM MEDIDOR</t>
  </si>
  <si>
    <t xml:space="preserve"> 7.4.31 </t>
  </si>
  <si>
    <t xml:space="preserve"> 101491 </t>
  </si>
  <si>
    <t>ENTRADA DE ENERGIA ELÉTRICA, AÉREA, MONOFÁSICA, COM CAIXA DE SOBREPOR, CABO DE 25 MM2 E DISJUNTOR DIN 50A (NÃO INCLUSO O POSTE DE CONCRETO). AF_07/2020_PS</t>
  </si>
  <si>
    <t xml:space="preserve"> 7.5 </t>
  </si>
  <si>
    <t>OUTRAS INSTALAÇÕES</t>
  </si>
  <si>
    <t xml:space="preserve"> 7.5.1 </t>
  </si>
  <si>
    <t>IMPLANTAÇÃO DE SISTEMA FOTOVOLTÁICO - FORNECIMENTO E INSTALAÇÃO</t>
  </si>
  <si>
    <t>KWH/MÊS</t>
  </si>
  <si>
    <t xml:space="preserve"> 8 </t>
  </si>
  <si>
    <t>CONSTRUÇÃO ÁREA DE VIVÊNCIA - QUIOSQUE</t>
  </si>
  <si>
    <t xml:space="preserve"> 8.1 </t>
  </si>
  <si>
    <t xml:space="preserve"> 8.2 </t>
  </si>
  <si>
    <t xml:space="preserve"> 101747 </t>
  </si>
  <si>
    <t>PISO EM CONCRETO 20 MPA PREPARO MECÂNICO, ESPESSURA 7CM. AF_09/2020</t>
  </si>
  <si>
    <t xml:space="preserve"> 8.3 </t>
  </si>
  <si>
    <t xml:space="preserve"> 105068 </t>
  </si>
  <si>
    <t>PILAR DE MADEIRA SERRADA, MAÇARANDUBA OU EQUIVALENTE DA REGIÃO, NÃO APARELHADO, FIXADO COM VERGALHÃO, SEÇÃO QUADRADA 15 X 15 CM, APOIO ARTICULADO, COMPRIMENTO DE 3 M. AF_03/2024</t>
  </si>
  <si>
    <t xml:space="preserve"> 8.4 </t>
  </si>
  <si>
    <t xml:space="preserve"> 105071 </t>
  </si>
  <si>
    <t>PILAR DE MADEIRA SERRADA, MAÇARANDUBA OU EQUIVALENTE DA REGIÃO, NÃO APARELHADO, FIXADO COM VERGALHÃO, SEÇÃO QUADRADA 15 X 15 CM, APOIO ARTICULADO, COMPRIMENTO DE 6 M. AF_03/2024</t>
  </si>
  <si>
    <t xml:space="preserve"> 8.5 </t>
  </si>
  <si>
    <t xml:space="preserve"> 023346 </t>
  </si>
  <si>
    <t>TELHADO-COBERTURA TELHA FIBROIMENTO 5mm C/ESTRUT.MAD.DE LEI</t>
  </si>
  <si>
    <t xml:space="preserve"> 9 </t>
  </si>
  <si>
    <t>SERVIÇOS FINAIS</t>
  </si>
  <si>
    <t xml:space="preserve"> 9.1 </t>
  </si>
  <si>
    <t>P.P.C.I</t>
  </si>
  <si>
    <t xml:space="preserve"> 9.1.1 </t>
  </si>
  <si>
    <t xml:space="preserve"> 101905 </t>
  </si>
  <si>
    <t>EXTINTOR DE INCÊNDIO PORTÁTIL COM CARGA DE ÁGUA PRESSURIZADA DE 10 L, CLASSE A - FORNECIMENTO E INSTALAÇÃO. AF_10/2020_PE</t>
  </si>
  <si>
    <t xml:space="preserve"> 9.1.2 </t>
  </si>
  <si>
    <t xml:space="preserve"> 101910 </t>
  </si>
  <si>
    <t>EXTINTOR DE INCÊNDIO PORTÁTIL COM CARGA DE PQS DE 8 KG, CLASSE BC - FORNECIMENTO E INSTALAÇÃO. AF_10/2020_PE</t>
  </si>
  <si>
    <t xml:space="preserve"> 9.2 </t>
  </si>
  <si>
    <t>LIMPEZA FINAL</t>
  </si>
  <si>
    <t xml:space="preserve"> 9.2.1 </t>
  </si>
  <si>
    <t xml:space="preserve"> 9537 </t>
  </si>
  <si>
    <t>LIMPEZA FINAL DA OBRA</t>
  </si>
  <si>
    <t>Total sem BDI</t>
  </si>
  <si>
    <t>Total do BDI</t>
  </si>
  <si>
    <t>Total Geral</t>
  </si>
  <si>
    <t>_______________________________________________________________
Artur de Carvalho Rencovich
Setor de Engenharia</t>
  </si>
  <si>
    <t>150 khw/mês</t>
  </si>
  <si>
    <t xml:space="preserve">Ponderação matemática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</si>
</sst>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26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4" fontId="14" fillId="15" borderId="12" xfId="0" applyNumberFormat="1" applyFont="1" applyFill="1" applyBorder="1" applyAlignment="1">
      <alignment horizontal="right" vertical="top" wrapText="1"/>
    </xf>
    <xf numFmtId="0" fontId="15" fillId="16" borderId="13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center" vertical="top" wrapText="1"/>
    </xf>
    <xf numFmtId="0" fontId="17" fillId="18" borderId="15" xfId="0" applyFont="1" applyFill="1" applyBorder="1" applyAlignment="1">
      <alignment horizontal="right" vertical="top" wrapText="1"/>
    </xf>
    <xf numFmtId="4" fontId="18" fillId="19" borderId="16" xfId="0" applyNumberFormat="1" applyFont="1" applyFill="1" applyBorder="1" applyAlignment="1">
      <alignment horizontal="right" vertical="top" wrapText="1"/>
    </xf>
    <xf numFmtId="164" fontId="19" fillId="20" borderId="17" xfId="0" applyNumberFormat="1" applyFont="1" applyFill="1" applyBorder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0" fontId="21" fillId="22" borderId="0" xfId="0" applyFont="1" applyFill="1" applyAlignment="1">
      <alignment horizontal="center" vertical="top" wrapText="1"/>
    </xf>
    <xf numFmtId="0" fontId="24" fillId="25" borderId="0" xfId="0" applyFont="1" applyFill="1" applyAlignment="1">
      <alignment horizontal="left" vertical="top" wrapText="1"/>
    </xf>
    <xf numFmtId="0" fontId="25" fillId="26" borderId="0" xfId="0" applyFont="1" applyFill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4" fontId="23" fillId="24" borderId="0" xfId="0" applyNumberFormat="1" applyFont="1" applyFill="1" applyAlignment="1">
      <alignment horizontal="right" vertical="top" wrapText="1"/>
    </xf>
    <xf numFmtId="0" fontId="25" fillId="26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vertical="top" wrapText="1"/>
    </xf>
    <xf numFmtId="4" fontId="8" fillId="9" borderId="6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0" fillId="27" borderId="0" xfId="0" applyFill="1"/>
    <xf numFmtId="0" fontId="5" fillId="6" borderId="3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085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  <xdr:twoCellAnchor editAs="oneCell">
    <xdr:from>
      <xdr:col>3</xdr:col>
      <xdr:colOff>2876550</xdr:colOff>
      <xdr:row>260</xdr:row>
      <xdr:rowOff>47626</xdr:rowOff>
    </xdr:from>
    <xdr:to>
      <xdr:col>3</xdr:col>
      <xdr:colOff>3514725</xdr:colOff>
      <xdr:row>261</xdr:row>
      <xdr:rowOff>140540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1B50A47D-95D9-C4A9-7210-5605E8C75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0200" y="101603176"/>
          <a:ext cx="638175" cy="8549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2"/>
  <sheetViews>
    <sheetView showOutlineSymbols="0" showWhiteSpace="0" topLeftCell="A247" workbookViewId="0">
      <selection activeCell="J7" sqref="J7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9" ht="15" x14ac:dyDescent="0.2">
      <c r="A1" s="1"/>
      <c r="B1" s="1"/>
      <c r="C1" s="1"/>
      <c r="D1" s="1" t="s">
        <v>0</v>
      </c>
      <c r="E1" s="29" t="s">
        <v>1</v>
      </c>
      <c r="F1" s="29"/>
      <c r="G1" s="29" t="s">
        <v>2</v>
      </c>
      <c r="H1" s="29"/>
      <c r="I1" s="29" t="s">
        <v>3</v>
      </c>
    </row>
    <row r="2" spans="1:9" ht="80.099999999999994" customHeight="1" x14ac:dyDescent="0.2">
      <c r="A2" s="19"/>
      <c r="B2" s="19"/>
      <c r="C2" s="19"/>
      <c r="D2" s="19" t="s">
        <v>4</v>
      </c>
      <c r="E2" s="24" t="s">
        <v>5</v>
      </c>
      <c r="F2" s="24"/>
      <c r="G2" s="24" t="s">
        <v>6</v>
      </c>
      <c r="H2" s="24"/>
      <c r="I2" s="24" t="s">
        <v>7</v>
      </c>
    </row>
    <row r="3" spans="1:9" ht="15" x14ac:dyDescent="0.25">
      <c r="A3" s="28" t="s">
        <v>8</v>
      </c>
      <c r="B3" s="27"/>
      <c r="C3" s="27"/>
      <c r="D3" s="27"/>
      <c r="E3" s="27"/>
      <c r="F3" s="27"/>
      <c r="G3" s="27"/>
      <c r="H3" s="27"/>
      <c r="I3" s="27"/>
    </row>
    <row r="4" spans="1:9" ht="30" customHeight="1" x14ac:dyDescent="0.2">
      <c r="A4" s="2" t="s">
        <v>9</v>
      </c>
      <c r="B4" s="4" t="s">
        <v>10</v>
      </c>
      <c r="C4" s="2" t="s">
        <v>11</v>
      </c>
      <c r="D4" s="2" t="s">
        <v>12</v>
      </c>
      <c r="E4" s="3" t="s">
        <v>13</v>
      </c>
      <c r="F4" s="4" t="s">
        <v>14</v>
      </c>
      <c r="G4" s="4" t="s">
        <v>15</v>
      </c>
      <c r="H4" s="4" t="s">
        <v>16</v>
      </c>
      <c r="I4" s="4" t="s">
        <v>17</v>
      </c>
    </row>
    <row r="5" spans="1:9" ht="24" customHeight="1" x14ac:dyDescent="0.2">
      <c r="A5" s="5" t="s">
        <v>18</v>
      </c>
      <c r="B5" s="5"/>
      <c r="C5" s="5"/>
      <c r="D5" s="5" t="s">
        <v>19</v>
      </c>
      <c r="E5" s="5"/>
      <c r="F5" s="6">
        <v>1</v>
      </c>
      <c r="G5" s="5"/>
      <c r="H5" s="7">
        <v>153905.73000000001</v>
      </c>
      <c r="I5" s="8">
        <v>0.1677177879603664</v>
      </c>
    </row>
    <row r="6" spans="1:9" ht="24" customHeight="1" x14ac:dyDescent="0.2">
      <c r="A6" s="5" t="s">
        <v>20</v>
      </c>
      <c r="B6" s="5"/>
      <c r="C6" s="5"/>
      <c r="D6" s="5" t="s">
        <v>21</v>
      </c>
      <c r="E6" s="5"/>
      <c r="F6" s="6">
        <v>1</v>
      </c>
      <c r="G6" s="5"/>
      <c r="H6" s="7">
        <v>31968.639999999999</v>
      </c>
      <c r="I6" s="8">
        <v>3.4837621607079143E-2</v>
      </c>
    </row>
    <row r="7" spans="1:9" ht="24" customHeight="1" x14ac:dyDescent="0.2">
      <c r="A7" s="9" t="s">
        <v>22</v>
      </c>
      <c r="B7" s="11" t="s">
        <v>23</v>
      </c>
      <c r="C7" s="9" t="s">
        <v>24</v>
      </c>
      <c r="D7" s="9" t="s">
        <v>25</v>
      </c>
      <c r="E7" s="10" t="s">
        <v>26</v>
      </c>
      <c r="F7" s="11">
        <v>697.27</v>
      </c>
      <c r="G7" s="12">
        <v>9.1999999999999993</v>
      </c>
      <c r="H7" s="12">
        <v>6414.88</v>
      </c>
      <c r="I7" s="13">
        <v>6.9905745785500987E-3</v>
      </c>
    </row>
    <row r="8" spans="1:9" ht="24" customHeight="1" x14ac:dyDescent="0.2">
      <c r="A8" s="9" t="s">
        <v>27</v>
      </c>
      <c r="B8" s="11" t="s">
        <v>28</v>
      </c>
      <c r="C8" s="9" t="s">
        <v>24</v>
      </c>
      <c r="D8" s="9" t="s">
        <v>29</v>
      </c>
      <c r="E8" s="10" t="s">
        <v>26</v>
      </c>
      <c r="F8" s="11">
        <v>697.27</v>
      </c>
      <c r="G8" s="12">
        <v>7.25</v>
      </c>
      <c r="H8" s="12">
        <v>5055.2</v>
      </c>
      <c r="I8" s="13">
        <v>5.5088719679068756E-3</v>
      </c>
    </row>
    <row r="9" spans="1:9" ht="24" customHeight="1" x14ac:dyDescent="0.2">
      <c r="A9" s="9" t="s">
        <v>30</v>
      </c>
      <c r="B9" s="11" t="s">
        <v>31</v>
      </c>
      <c r="C9" s="9" t="s">
        <v>24</v>
      </c>
      <c r="D9" s="9" t="s">
        <v>32</v>
      </c>
      <c r="E9" s="10" t="s">
        <v>26</v>
      </c>
      <c r="F9" s="11">
        <v>697.27</v>
      </c>
      <c r="G9" s="12">
        <v>8.9499999999999993</v>
      </c>
      <c r="H9" s="12">
        <v>6240.56</v>
      </c>
      <c r="I9" s="13">
        <v>6.800610470019175E-3</v>
      </c>
    </row>
    <row r="10" spans="1:9" ht="24" customHeight="1" x14ac:dyDescent="0.2">
      <c r="A10" s="9" t="s">
        <v>33</v>
      </c>
      <c r="B10" s="11" t="s">
        <v>34</v>
      </c>
      <c r="C10" s="9" t="s">
        <v>24</v>
      </c>
      <c r="D10" s="9" t="s">
        <v>35</v>
      </c>
      <c r="E10" s="10" t="s">
        <v>36</v>
      </c>
      <c r="F10" s="11">
        <v>30</v>
      </c>
      <c r="G10" s="12">
        <v>385</v>
      </c>
      <c r="H10" s="12">
        <v>11550</v>
      </c>
      <c r="I10" s="13">
        <v>1.2586538856884875E-2</v>
      </c>
    </row>
    <row r="11" spans="1:9" ht="24" customHeight="1" x14ac:dyDescent="0.2">
      <c r="A11" s="9" t="s">
        <v>37</v>
      </c>
      <c r="B11" s="11" t="s">
        <v>38</v>
      </c>
      <c r="C11" s="9" t="s">
        <v>39</v>
      </c>
      <c r="D11" s="9" t="s">
        <v>40</v>
      </c>
      <c r="E11" s="10" t="s">
        <v>41</v>
      </c>
      <c r="F11" s="11">
        <v>80</v>
      </c>
      <c r="G11" s="12">
        <v>33.85</v>
      </c>
      <c r="H11" s="12">
        <v>2708</v>
      </c>
      <c r="I11" s="13">
        <v>2.9510257337181161E-3</v>
      </c>
    </row>
    <row r="12" spans="1:9" ht="24" customHeight="1" x14ac:dyDescent="0.2">
      <c r="A12" s="5" t="s">
        <v>42</v>
      </c>
      <c r="B12" s="5"/>
      <c r="C12" s="5"/>
      <c r="D12" s="5" t="s">
        <v>43</v>
      </c>
      <c r="E12" s="5"/>
      <c r="F12" s="6">
        <v>1</v>
      </c>
      <c r="G12" s="5"/>
      <c r="H12" s="7">
        <v>1337.5</v>
      </c>
      <c r="I12" s="8">
        <v>1.4575320970635082E-3</v>
      </c>
    </row>
    <row r="13" spans="1:9" ht="24" customHeight="1" x14ac:dyDescent="0.2">
      <c r="A13" s="9" t="s">
        <v>44</v>
      </c>
      <c r="B13" s="11" t="s">
        <v>45</v>
      </c>
      <c r="C13" s="9" t="s">
        <v>24</v>
      </c>
      <c r="D13" s="9" t="s">
        <v>46</v>
      </c>
      <c r="E13" s="10" t="s">
        <v>47</v>
      </c>
      <c r="F13" s="11">
        <v>11.07</v>
      </c>
      <c r="G13" s="12">
        <v>72.09</v>
      </c>
      <c r="H13" s="12">
        <v>798.03</v>
      </c>
      <c r="I13" s="13">
        <v>8.6964810423894689E-4</v>
      </c>
    </row>
    <row r="14" spans="1:9" ht="39" customHeight="1" x14ac:dyDescent="0.2">
      <c r="A14" s="9" t="s">
        <v>48</v>
      </c>
      <c r="B14" s="11" t="s">
        <v>49</v>
      </c>
      <c r="C14" s="9" t="s">
        <v>39</v>
      </c>
      <c r="D14" s="9" t="s">
        <v>50</v>
      </c>
      <c r="E14" s="10" t="s">
        <v>26</v>
      </c>
      <c r="F14" s="11">
        <v>135.54</v>
      </c>
      <c r="G14" s="12">
        <v>3.69</v>
      </c>
      <c r="H14" s="12">
        <v>500.14</v>
      </c>
      <c r="I14" s="13">
        <v>5.450243760937144E-4</v>
      </c>
    </row>
    <row r="15" spans="1:9" ht="26.1" customHeight="1" x14ac:dyDescent="0.2">
      <c r="A15" s="9" t="s">
        <v>51</v>
      </c>
      <c r="B15" s="11" t="s">
        <v>52</v>
      </c>
      <c r="C15" s="9" t="s">
        <v>39</v>
      </c>
      <c r="D15" s="9" t="s">
        <v>53</v>
      </c>
      <c r="E15" s="10" t="s">
        <v>54</v>
      </c>
      <c r="F15" s="11">
        <v>3</v>
      </c>
      <c r="G15" s="12">
        <v>13.11</v>
      </c>
      <c r="H15" s="12">
        <v>39.33</v>
      </c>
      <c r="I15" s="13">
        <v>4.2859616730846938E-5</v>
      </c>
    </row>
    <row r="16" spans="1:9" ht="24" customHeight="1" x14ac:dyDescent="0.2">
      <c r="A16" s="5" t="s">
        <v>55</v>
      </c>
      <c r="B16" s="5"/>
      <c r="C16" s="5"/>
      <c r="D16" s="5" t="s">
        <v>56</v>
      </c>
      <c r="E16" s="5"/>
      <c r="F16" s="6">
        <v>1</v>
      </c>
      <c r="G16" s="5"/>
      <c r="H16" s="7">
        <v>14081.12</v>
      </c>
      <c r="I16" s="8">
        <v>1.5344810738394696E-2</v>
      </c>
    </row>
    <row r="17" spans="1:9" ht="39" customHeight="1" x14ac:dyDescent="0.2">
      <c r="A17" s="9" t="s">
        <v>57</v>
      </c>
      <c r="B17" s="11" t="s">
        <v>58</v>
      </c>
      <c r="C17" s="9" t="s">
        <v>39</v>
      </c>
      <c r="D17" s="9" t="s">
        <v>59</v>
      </c>
      <c r="E17" s="10" t="s">
        <v>26</v>
      </c>
      <c r="F17" s="11">
        <v>2</v>
      </c>
      <c r="G17" s="12">
        <v>305.07</v>
      </c>
      <c r="H17" s="12">
        <v>610.14</v>
      </c>
      <c r="I17" s="13">
        <v>6.6489617473071319E-4</v>
      </c>
    </row>
    <row r="18" spans="1:9" ht="39" customHeight="1" x14ac:dyDescent="0.2">
      <c r="A18" s="9" t="s">
        <v>60</v>
      </c>
      <c r="B18" s="11" t="s">
        <v>61</v>
      </c>
      <c r="C18" s="9" t="s">
        <v>39</v>
      </c>
      <c r="D18" s="9" t="s">
        <v>62</v>
      </c>
      <c r="E18" s="10" t="s">
        <v>26</v>
      </c>
      <c r="F18" s="11">
        <v>6</v>
      </c>
      <c r="G18" s="12">
        <v>818.23</v>
      </c>
      <c r="H18" s="12">
        <v>4909.38</v>
      </c>
      <c r="I18" s="13">
        <v>5.3499655526591744E-3</v>
      </c>
    </row>
    <row r="19" spans="1:9" ht="24" customHeight="1" x14ac:dyDescent="0.2">
      <c r="A19" s="9" t="s">
        <v>63</v>
      </c>
      <c r="B19" s="11" t="s">
        <v>64</v>
      </c>
      <c r="C19" s="9" t="s">
        <v>24</v>
      </c>
      <c r="D19" s="9" t="s">
        <v>65</v>
      </c>
      <c r="E19" s="10" t="s">
        <v>26</v>
      </c>
      <c r="F19" s="11">
        <v>6</v>
      </c>
      <c r="G19" s="12">
        <v>806.24</v>
      </c>
      <c r="H19" s="12">
        <v>4837.4399999999996</v>
      </c>
      <c r="I19" s="13">
        <v>5.2715693963505776E-3</v>
      </c>
    </row>
    <row r="20" spans="1:9" ht="51.95" customHeight="1" x14ac:dyDescent="0.2">
      <c r="A20" s="14" t="s">
        <v>66</v>
      </c>
      <c r="B20" s="16" t="s">
        <v>67</v>
      </c>
      <c r="C20" s="14" t="s">
        <v>39</v>
      </c>
      <c r="D20" s="14" t="s">
        <v>68</v>
      </c>
      <c r="E20" s="15" t="s">
        <v>69</v>
      </c>
      <c r="F20" s="16">
        <v>4</v>
      </c>
      <c r="G20" s="17">
        <v>931.04</v>
      </c>
      <c r="H20" s="17">
        <v>3724.16</v>
      </c>
      <c r="I20" s="18">
        <v>4.0583796146542311E-3</v>
      </c>
    </row>
    <row r="21" spans="1:9" ht="24" customHeight="1" x14ac:dyDescent="0.2">
      <c r="A21" s="5" t="s">
        <v>70</v>
      </c>
      <c r="B21" s="5"/>
      <c r="C21" s="5"/>
      <c r="D21" s="5" t="s">
        <v>71</v>
      </c>
      <c r="E21" s="5"/>
      <c r="F21" s="6">
        <v>1</v>
      </c>
      <c r="G21" s="5"/>
      <c r="H21" s="7">
        <v>7424.1</v>
      </c>
      <c r="I21" s="8">
        <v>8.0903656387358441E-3</v>
      </c>
    </row>
    <row r="22" spans="1:9" ht="26.1" customHeight="1" x14ac:dyDescent="0.2">
      <c r="A22" s="9" t="s">
        <v>72</v>
      </c>
      <c r="B22" s="11" t="s">
        <v>73</v>
      </c>
      <c r="C22" s="9" t="s">
        <v>24</v>
      </c>
      <c r="D22" s="9" t="s">
        <v>74</v>
      </c>
      <c r="E22" s="10" t="s">
        <v>54</v>
      </c>
      <c r="F22" s="11">
        <v>6</v>
      </c>
      <c r="G22" s="12">
        <v>237.67</v>
      </c>
      <c r="H22" s="12">
        <v>1426.02</v>
      </c>
      <c r="I22" s="13">
        <v>1.553996202657573E-3</v>
      </c>
    </row>
    <row r="23" spans="1:9" ht="26.1" customHeight="1" x14ac:dyDescent="0.2">
      <c r="A23" s="9" t="s">
        <v>75</v>
      </c>
      <c r="B23" s="11" t="s">
        <v>76</v>
      </c>
      <c r="C23" s="9" t="s">
        <v>24</v>
      </c>
      <c r="D23" s="9" t="s">
        <v>77</v>
      </c>
      <c r="E23" s="10" t="s">
        <v>41</v>
      </c>
      <c r="F23" s="11">
        <v>88</v>
      </c>
      <c r="G23" s="12">
        <v>68.16</v>
      </c>
      <c r="H23" s="12">
        <v>5998.08</v>
      </c>
      <c r="I23" s="13">
        <v>6.5363694360782709E-3</v>
      </c>
    </row>
    <row r="24" spans="1:9" ht="24" customHeight="1" x14ac:dyDescent="0.2">
      <c r="A24" s="5" t="s">
        <v>78</v>
      </c>
      <c r="B24" s="5"/>
      <c r="C24" s="5"/>
      <c r="D24" s="5" t="s">
        <v>79</v>
      </c>
      <c r="E24" s="5"/>
      <c r="F24" s="6">
        <v>1</v>
      </c>
      <c r="G24" s="5"/>
      <c r="H24" s="7">
        <v>86195.520000000004</v>
      </c>
      <c r="I24" s="8">
        <v>9.3931018335012759E-2</v>
      </c>
    </row>
    <row r="25" spans="1:9" ht="26.1" customHeight="1" x14ac:dyDescent="0.2">
      <c r="A25" s="9" t="s">
        <v>80</v>
      </c>
      <c r="B25" s="11" t="s">
        <v>81</v>
      </c>
      <c r="C25" s="9" t="s">
        <v>39</v>
      </c>
      <c r="D25" s="9" t="s">
        <v>82</v>
      </c>
      <c r="E25" s="10" t="s">
        <v>41</v>
      </c>
      <c r="F25" s="11">
        <v>264</v>
      </c>
      <c r="G25" s="12">
        <v>128.08000000000001</v>
      </c>
      <c r="H25" s="12">
        <v>33813.120000000003</v>
      </c>
      <c r="I25" s="13">
        <v>3.6847631926624339E-2</v>
      </c>
    </row>
    <row r="26" spans="1:9" ht="24" customHeight="1" x14ac:dyDescent="0.2">
      <c r="A26" s="9" t="s">
        <v>83</v>
      </c>
      <c r="B26" s="11" t="s">
        <v>84</v>
      </c>
      <c r="C26" s="9" t="s">
        <v>39</v>
      </c>
      <c r="D26" s="9" t="s">
        <v>85</v>
      </c>
      <c r="E26" s="10" t="s">
        <v>41</v>
      </c>
      <c r="F26" s="11">
        <v>1056</v>
      </c>
      <c r="G26" s="12">
        <v>35.4</v>
      </c>
      <c r="H26" s="12">
        <v>37382.400000000001</v>
      </c>
      <c r="I26" s="13">
        <v>4.0737232048797672E-2</v>
      </c>
    </row>
    <row r="27" spans="1:9" ht="24" customHeight="1" x14ac:dyDescent="0.2">
      <c r="A27" s="9" t="s">
        <v>86</v>
      </c>
      <c r="B27" s="11" t="s">
        <v>87</v>
      </c>
      <c r="C27" s="9" t="s">
        <v>24</v>
      </c>
      <c r="D27" s="9" t="s">
        <v>88</v>
      </c>
      <c r="E27" s="10" t="s">
        <v>54</v>
      </c>
      <c r="F27" s="11">
        <v>1</v>
      </c>
      <c r="G27" s="12">
        <v>15000</v>
      </c>
      <c r="H27" s="12">
        <v>15000</v>
      </c>
      <c r="I27" s="13">
        <v>1.6346154359590744E-2</v>
      </c>
    </row>
    <row r="28" spans="1:9" ht="24" customHeight="1" x14ac:dyDescent="0.2">
      <c r="A28" s="5" t="s">
        <v>89</v>
      </c>
      <c r="B28" s="5"/>
      <c r="C28" s="5"/>
      <c r="D28" s="5" t="s">
        <v>90</v>
      </c>
      <c r="E28" s="5"/>
      <c r="F28" s="6">
        <v>1</v>
      </c>
      <c r="G28" s="5"/>
      <c r="H28" s="7">
        <v>1088.45</v>
      </c>
      <c r="I28" s="8">
        <v>1.1861314475131032E-3</v>
      </c>
    </row>
    <row r="29" spans="1:9" ht="26.1" customHeight="1" x14ac:dyDescent="0.2">
      <c r="A29" s="9" t="s">
        <v>91</v>
      </c>
      <c r="B29" s="11" t="s">
        <v>92</v>
      </c>
      <c r="C29" s="9" t="s">
        <v>24</v>
      </c>
      <c r="D29" s="9" t="s">
        <v>93</v>
      </c>
      <c r="E29" s="10" t="s">
        <v>26</v>
      </c>
      <c r="F29" s="11">
        <v>697.73</v>
      </c>
      <c r="G29" s="12">
        <v>1.56</v>
      </c>
      <c r="H29" s="12">
        <v>1088.45</v>
      </c>
      <c r="I29" s="13">
        <v>1.1861314475131032E-3</v>
      </c>
    </row>
    <row r="30" spans="1:9" ht="24" customHeight="1" x14ac:dyDescent="0.2">
      <c r="A30" s="5" t="s">
        <v>94</v>
      </c>
      <c r="B30" s="5"/>
      <c r="C30" s="5"/>
      <c r="D30" s="5" t="s">
        <v>95</v>
      </c>
      <c r="E30" s="5"/>
      <c r="F30" s="6">
        <v>1</v>
      </c>
      <c r="G30" s="5"/>
      <c r="H30" s="7">
        <v>11810.4</v>
      </c>
      <c r="I30" s="8">
        <v>1.2870308096567369E-2</v>
      </c>
    </row>
    <row r="31" spans="1:9" ht="26.1" customHeight="1" x14ac:dyDescent="0.2">
      <c r="A31" s="9" t="s">
        <v>96</v>
      </c>
      <c r="B31" s="11" t="s">
        <v>97</v>
      </c>
      <c r="C31" s="9" t="s">
        <v>39</v>
      </c>
      <c r="D31" s="9" t="s">
        <v>98</v>
      </c>
      <c r="E31" s="10" t="s">
        <v>26</v>
      </c>
      <c r="F31" s="11">
        <v>548.4</v>
      </c>
      <c r="G31" s="12">
        <v>4.58</v>
      </c>
      <c r="H31" s="12">
        <v>2511.67</v>
      </c>
      <c r="I31" s="13">
        <v>2.7370763680235528E-3</v>
      </c>
    </row>
    <row r="32" spans="1:9" ht="26.1" customHeight="1" x14ac:dyDescent="0.2">
      <c r="A32" s="9" t="s">
        <v>99</v>
      </c>
      <c r="B32" s="11" t="s">
        <v>100</v>
      </c>
      <c r="C32" s="9" t="s">
        <v>24</v>
      </c>
      <c r="D32" s="9" t="s">
        <v>101</v>
      </c>
      <c r="E32" s="10" t="s">
        <v>47</v>
      </c>
      <c r="F32" s="11">
        <v>44.16</v>
      </c>
      <c r="G32" s="12">
        <v>57.86</v>
      </c>
      <c r="H32" s="12">
        <v>2555.09</v>
      </c>
      <c r="I32" s="13">
        <v>2.7843930361764481E-3</v>
      </c>
    </row>
    <row r="33" spans="1:9" ht="39" customHeight="1" x14ac:dyDescent="0.2">
      <c r="A33" s="9" t="s">
        <v>102</v>
      </c>
      <c r="B33" s="11" t="s">
        <v>103</v>
      </c>
      <c r="C33" s="9" t="s">
        <v>39</v>
      </c>
      <c r="D33" s="9" t="s">
        <v>104</v>
      </c>
      <c r="E33" s="10" t="s">
        <v>47</v>
      </c>
      <c r="F33" s="11">
        <v>15</v>
      </c>
      <c r="G33" s="12">
        <v>106.44</v>
      </c>
      <c r="H33" s="12">
        <v>1596.6</v>
      </c>
      <c r="I33" s="13">
        <v>1.7398846700348389E-3</v>
      </c>
    </row>
    <row r="34" spans="1:9" ht="24" customHeight="1" x14ac:dyDescent="0.2">
      <c r="A34" s="9" t="s">
        <v>105</v>
      </c>
      <c r="B34" s="11" t="s">
        <v>106</v>
      </c>
      <c r="C34" s="9" t="s">
        <v>24</v>
      </c>
      <c r="D34" s="9" t="s">
        <v>107</v>
      </c>
      <c r="E34" s="10" t="s">
        <v>47</v>
      </c>
      <c r="F34" s="11">
        <v>15</v>
      </c>
      <c r="G34" s="12">
        <v>28.72</v>
      </c>
      <c r="H34" s="12">
        <v>430.8</v>
      </c>
      <c r="I34" s="13">
        <v>4.6946155320744623E-4</v>
      </c>
    </row>
    <row r="35" spans="1:9" ht="24" customHeight="1" x14ac:dyDescent="0.2">
      <c r="A35" s="9" t="s">
        <v>108</v>
      </c>
      <c r="B35" s="11" t="s">
        <v>109</v>
      </c>
      <c r="C35" s="9" t="s">
        <v>39</v>
      </c>
      <c r="D35" s="9" t="s">
        <v>110</v>
      </c>
      <c r="E35" s="10" t="s">
        <v>26</v>
      </c>
      <c r="F35" s="11">
        <v>548.4</v>
      </c>
      <c r="G35" s="12">
        <v>8.6</v>
      </c>
      <c r="H35" s="12">
        <v>4716.24</v>
      </c>
      <c r="I35" s="13">
        <v>5.1394924691250841E-3</v>
      </c>
    </row>
    <row r="36" spans="1:9" ht="24" customHeight="1" x14ac:dyDescent="0.2">
      <c r="A36" s="5" t="s">
        <v>111</v>
      </c>
      <c r="B36" s="5"/>
      <c r="C36" s="5"/>
      <c r="D36" s="5" t="s">
        <v>112</v>
      </c>
      <c r="E36" s="5"/>
      <c r="F36" s="6">
        <v>1</v>
      </c>
      <c r="G36" s="5"/>
      <c r="H36" s="7">
        <v>203915.81</v>
      </c>
      <c r="I36" s="8">
        <v>0.22221595377473188</v>
      </c>
    </row>
    <row r="37" spans="1:9" ht="24" customHeight="1" x14ac:dyDescent="0.2">
      <c r="A37" s="5" t="s">
        <v>113</v>
      </c>
      <c r="B37" s="5"/>
      <c r="C37" s="5"/>
      <c r="D37" s="5" t="s">
        <v>114</v>
      </c>
      <c r="E37" s="5"/>
      <c r="F37" s="6">
        <v>1</v>
      </c>
      <c r="G37" s="5"/>
      <c r="H37" s="7">
        <v>203915.81</v>
      </c>
      <c r="I37" s="8">
        <v>0.22221595377473188</v>
      </c>
    </row>
    <row r="38" spans="1:9" ht="24" customHeight="1" x14ac:dyDescent="0.2">
      <c r="A38" s="5" t="s">
        <v>115</v>
      </c>
      <c r="B38" s="5"/>
      <c r="C38" s="5"/>
      <c r="D38" s="5" t="s">
        <v>116</v>
      </c>
      <c r="E38" s="5"/>
      <c r="F38" s="6">
        <v>1</v>
      </c>
      <c r="G38" s="5"/>
      <c r="H38" s="7">
        <v>0</v>
      </c>
      <c r="I38" s="8">
        <v>0</v>
      </c>
    </row>
    <row r="39" spans="1:9" ht="39" customHeight="1" x14ac:dyDescent="0.2">
      <c r="A39" s="9" t="s">
        <v>117</v>
      </c>
      <c r="B39" s="11" t="s">
        <v>118</v>
      </c>
      <c r="C39" s="9" t="s">
        <v>39</v>
      </c>
      <c r="D39" s="9" t="s">
        <v>119</v>
      </c>
      <c r="E39" s="10" t="s">
        <v>120</v>
      </c>
      <c r="F39" s="11">
        <v>159.38999999999999</v>
      </c>
      <c r="G39" s="12">
        <v>14.32</v>
      </c>
      <c r="H39" s="12">
        <v>2282.46</v>
      </c>
      <c r="I39" s="13">
        <v>2.4872962319727665E-3</v>
      </c>
    </row>
    <row r="40" spans="1:9" ht="39" customHeight="1" x14ac:dyDescent="0.2">
      <c r="A40" s="9" t="s">
        <v>121</v>
      </c>
      <c r="B40" s="11" t="s">
        <v>122</v>
      </c>
      <c r="C40" s="9" t="s">
        <v>39</v>
      </c>
      <c r="D40" s="9" t="s">
        <v>123</v>
      </c>
      <c r="E40" s="10" t="s">
        <v>120</v>
      </c>
      <c r="F40" s="11">
        <v>165.6</v>
      </c>
      <c r="G40" s="12">
        <v>16.059999999999999</v>
      </c>
      <c r="H40" s="12">
        <v>2659.53</v>
      </c>
      <c r="I40" s="13">
        <v>2.8982058602641586E-3</v>
      </c>
    </row>
    <row r="41" spans="1:9" ht="39" customHeight="1" x14ac:dyDescent="0.2">
      <c r="A41" s="9" t="s">
        <v>124</v>
      </c>
      <c r="B41" s="11" t="s">
        <v>125</v>
      </c>
      <c r="C41" s="9" t="s">
        <v>39</v>
      </c>
      <c r="D41" s="9" t="s">
        <v>126</v>
      </c>
      <c r="E41" s="10" t="s">
        <v>120</v>
      </c>
      <c r="F41" s="11">
        <v>42.5</v>
      </c>
      <c r="G41" s="12">
        <v>18.55</v>
      </c>
      <c r="H41" s="12">
        <v>788.37</v>
      </c>
      <c r="I41" s="13">
        <v>8.591211808313704E-4</v>
      </c>
    </row>
    <row r="42" spans="1:9" ht="39" customHeight="1" x14ac:dyDescent="0.2">
      <c r="A42" s="9" t="s">
        <v>127</v>
      </c>
      <c r="B42" s="11" t="s">
        <v>128</v>
      </c>
      <c r="C42" s="9" t="s">
        <v>39</v>
      </c>
      <c r="D42" s="9" t="s">
        <v>129</v>
      </c>
      <c r="E42" s="10" t="s">
        <v>26</v>
      </c>
      <c r="F42" s="11">
        <v>66.010000000000005</v>
      </c>
      <c r="G42" s="12">
        <v>216.81</v>
      </c>
      <c r="H42" s="12">
        <v>14311.62</v>
      </c>
      <c r="I42" s="13">
        <v>1.5595996643720408E-2</v>
      </c>
    </row>
    <row r="43" spans="1:9" ht="39" customHeight="1" x14ac:dyDescent="0.2">
      <c r="A43" s="9" t="s">
        <v>130</v>
      </c>
      <c r="B43" s="11" t="s">
        <v>131</v>
      </c>
      <c r="C43" s="9" t="s">
        <v>39</v>
      </c>
      <c r="D43" s="9" t="s">
        <v>132</v>
      </c>
      <c r="E43" s="10" t="s">
        <v>47</v>
      </c>
      <c r="F43" s="11">
        <v>11</v>
      </c>
      <c r="G43" s="12">
        <v>972.45</v>
      </c>
      <c r="H43" s="12">
        <v>10696.95</v>
      </c>
      <c r="I43" s="13">
        <v>1.1656933058454949E-2</v>
      </c>
    </row>
    <row r="44" spans="1:9" ht="24" customHeight="1" x14ac:dyDescent="0.2">
      <c r="A44" s="5" t="s">
        <v>133</v>
      </c>
      <c r="B44" s="5"/>
      <c r="C44" s="5"/>
      <c r="D44" s="5" t="s">
        <v>134</v>
      </c>
      <c r="E44" s="5"/>
      <c r="F44" s="6">
        <v>1</v>
      </c>
      <c r="G44" s="5"/>
      <c r="H44" s="7">
        <v>41264.75</v>
      </c>
      <c r="I44" s="8">
        <v>4.496799820732815E-2</v>
      </c>
    </row>
    <row r="45" spans="1:9" ht="39" customHeight="1" x14ac:dyDescent="0.2">
      <c r="A45" s="9" t="s">
        <v>135</v>
      </c>
      <c r="B45" s="11" t="s">
        <v>136</v>
      </c>
      <c r="C45" s="9" t="s">
        <v>39</v>
      </c>
      <c r="D45" s="9" t="s">
        <v>137</v>
      </c>
      <c r="E45" s="10" t="s">
        <v>120</v>
      </c>
      <c r="F45" s="11">
        <v>288</v>
      </c>
      <c r="G45" s="12">
        <v>10.52</v>
      </c>
      <c r="H45" s="12">
        <v>3029.76</v>
      </c>
      <c r="I45" s="13">
        <v>3.3016616421675774E-3</v>
      </c>
    </row>
    <row r="46" spans="1:9" ht="39" customHeight="1" x14ac:dyDescent="0.2">
      <c r="A46" s="9" t="s">
        <v>138</v>
      </c>
      <c r="B46" s="11" t="s">
        <v>139</v>
      </c>
      <c r="C46" s="9" t="s">
        <v>39</v>
      </c>
      <c r="D46" s="9" t="s">
        <v>140</v>
      </c>
      <c r="E46" s="10" t="s">
        <v>120</v>
      </c>
      <c r="F46" s="11">
        <v>545.58000000000004</v>
      </c>
      <c r="G46" s="12">
        <v>12.52</v>
      </c>
      <c r="H46" s="12">
        <v>6830.66</v>
      </c>
      <c r="I46" s="13">
        <v>7.4436681825254753E-3</v>
      </c>
    </row>
    <row r="47" spans="1:9" ht="39" customHeight="1" x14ac:dyDescent="0.2">
      <c r="A47" s="9" t="s">
        <v>141</v>
      </c>
      <c r="B47" s="11" t="s">
        <v>142</v>
      </c>
      <c r="C47" s="9" t="s">
        <v>39</v>
      </c>
      <c r="D47" s="9" t="s">
        <v>143</v>
      </c>
      <c r="E47" s="10" t="s">
        <v>120</v>
      </c>
      <c r="F47" s="11">
        <v>42.5</v>
      </c>
      <c r="G47" s="12">
        <v>15.77</v>
      </c>
      <c r="H47" s="12">
        <v>670.22</v>
      </c>
      <c r="I47" s="13">
        <v>7.3036797165899393E-4</v>
      </c>
    </row>
    <row r="48" spans="1:9" ht="39" customHeight="1" x14ac:dyDescent="0.2">
      <c r="A48" s="9" t="s">
        <v>144</v>
      </c>
      <c r="B48" s="11" t="s">
        <v>128</v>
      </c>
      <c r="C48" s="9" t="s">
        <v>39</v>
      </c>
      <c r="D48" s="9" t="s">
        <v>129</v>
      </c>
      <c r="E48" s="10" t="s">
        <v>26</v>
      </c>
      <c r="F48" s="11">
        <v>39.799999999999997</v>
      </c>
      <c r="G48" s="12">
        <v>216.81</v>
      </c>
      <c r="H48" s="12">
        <v>8629.0300000000007</v>
      </c>
      <c r="I48" s="13">
        <v>9.4034304235692881E-3</v>
      </c>
    </row>
    <row r="49" spans="1:9" ht="39" customHeight="1" x14ac:dyDescent="0.2">
      <c r="A49" s="9" t="s">
        <v>145</v>
      </c>
      <c r="B49" s="11" t="s">
        <v>146</v>
      </c>
      <c r="C49" s="9" t="s">
        <v>39</v>
      </c>
      <c r="D49" s="9" t="s">
        <v>147</v>
      </c>
      <c r="E49" s="10" t="s">
        <v>47</v>
      </c>
      <c r="F49" s="11">
        <v>13.93</v>
      </c>
      <c r="G49" s="12">
        <v>1419.03</v>
      </c>
      <c r="H49" s="12">
        <v>19767.080000000002</v>
      </c>
      <c r="I49" s="13">
        <v>2.1541049394558604E-2</v>
      </c>
    </row>
    <row r="50" spans="1:9" ht="26.1" customHeight="1" x14ac:dyDescent="0.2">
      <c r="A50" s="9" t="s">
        <v>148</v>
      </c>
      <c r="B50" s="11" t="s">
        <v>149</v>
      </c>
      <c r="C50" s="9" t="s">
        <v>39</v>
      </c>
      <c r="D50" s="9" t="s">
        <v>150</v>
      </c>
      <c r="E50" s="10" t="s">
        <v>26</v>
      </c>
      <c r="F50" s="11">
        <v>50</v>
      </c>
      <c r="G50" s="12">
        <v>46.76</v>
      </c>
      <c r="H50" s="12">
        <v>2338</v>
      </c>
      <c r="I50" s="13">
        <v>2.5478205928482107E-3</v>
      </c>
    </row>
    <row r="51" spans="1:9" ht="24" customHeight="1" x14ac:dyDescent="0.2">
      <c r="A51" s="5" t="s">
        <v>151</v>
      </c>
      <c r="B51" s="5"/>
      <c r="C51" s="5"/>
      <c r="D51" s="5" t="s">
        <v>152</v>
      </c>
      <c r="E51" s="5"/>
      <c r="F51" s="6">
        <v>1</v>
      </c>
      <c r="G51" s="5"/>
      <c r="H51" s="7">
        <v>131912.13</v>
      </c>
      <c r="I51" s="8">
        <v>0.14375040259216007</v>
      </c>
    </row>
    <row r="52" spans="1:9" ht="39" customHeight="1" x14ac:dyDescent="0.2">
      <c r="A52" s="9" t="s">
        <v>153</v>
      </c>
      <c r="B52" s="11" t="s">
        <v>154</v>
      </c>
      <c r="C52" s="9" t="s">
        <v>39</v>
      </c>
      <c r="D52" s="9" t="s">
        <v>155</v>
      </c>
      <c r="E52" s="10" t="s">
        <v>26</v>
      </c>
      <c r="F52" s="11">
        <v>548.4</v>
      </c>
      <c r="G52" s="12">
        <v>240.54</v>
      </c>
      <c r="H52" s="12">
        <v>131912.13</v>
      </c>
      <c r="I52" s="13">
        <v>0.14375040259216007</v>
      </c>
    </row>
    <row r="53" spans="1:9" ht="24" customHeight="1" x14ac:dyDescent="0.2">
      <c r="A53" s="5" t="s">
        <v>156</v>
      </c>
      <c r="B53" s="5"/>
      <c r="C53" s="5"/>
      <c r="D53" s="5" t="s">
        <v>157</v>
      </c>
      <c r="E53" s="5"/>
      <c r="F53" s="6">
        <v>1</v>
      </c>
      <c r="G53" s="5"/>
      <c r="H53" s="7">
        <v>15665.56</v>
      </c>
      <c r="I53" s="8">
        <v>1.7071444125962027E-2</v>
      </c>
    </row>
    <row r="54" spans="1:9" ht="51.95" customHeight="1" x14ac:dyDescent="0.2">
      <c r="A54" s="9" t="s">
        <v>158</v>
      </c>
      <c r="B54" s="11" t="s">
        <v>159</v>
      </c>
      <c r="C54" s="9" t="s">
        <v>39</v>
      </c>
      <c r="D54" s="9" t="s">
        <v>160</v>
      </c>
      <c r="E54" s="10" t="s">
        <v>36</v>
      </c>
      <c r="F54" s="11">
        <v>78</v>
      </c>
      <c r="G54" s="12">
        <v>129.19</v>
      </c>
      <c r="H54" s="12">
        <v>10076.82</v>
      </c>
      <c r="I54" s="13">
        <v>1.0981150344920748E-2</v>
      </c>
    </row>
    <row r="55" spans="1:9" ht="51.95" customHeight="1" x14ac:dyDescent="0.2">
      <c r="A55" s="9" t="s">
        <v>161</v>
      </c>
      <c r="B55" s="11" t="s">
        <v>162</v>
      </c>
      <c r="C55" s="9" t="s">
        <v>39</v>
      </c>
      <c r="D55" s="9" t="s">
        <v>163</v>
      </c>
      <c r="E55" s="10" t="s">
        <v>36</v>
      </c>
      <c r="F55" s="11">
        <v>48.4</v>
      </c>
      <c r="G55" s="12">
        <v>115.47</v>
      </c>
      <c r="H55" s="12">
        <v>5588.74</v>
      </c>
      <c r="I55" s="13">
        <v>6.0902937810412786E-3</v>
      </c>
    </row>
    <row r="56" spans="1:9" ht="24" customHeight="1" x14ac:dyDescent="0.2">
      <c r="A56" s="5" t="s">
        <v>164</v>
      </c>
      <c r="B56" s="5"/>
      <c r="C56" s="5"/>
      <c r="D56" s="5" t="s">
        <v>165</v>
      </c>
      <c r="E56" s="5"/>
      <c r="F56" s="6">
        <v>1</v>
      </c>
      <c r="G56" s="5"/>
      <c r="H56" s="7">
        <v>87490.73</v>
      </c>
      <c r="I56" s="8">
        <v>9.534246517421846E-2</v>
      </c>
    </row>
    <row r="57" spans="1:9" ht="24" customHeight="1" x14ac:dyDescent="0.2">
      <c r="A57" s="5" t="s">
        <v>166</v>
      </c>
      <c r="B57" s="5"/>
      <c r="C57" s="5"/>
      <c r="D57" s="5" t="s">
        <v>167</v>
      </c>
      <c r="E57" s="5"/>
      <c r="F57" s="6">
        <v>1</v>
      </c>
      <c r="G57" s="5"/>
      <c r="H57" s="7">
        <v>62730.37</v>
      </c>
      <c r="I57" s="8">
        <v>6.836002073694937E-2</v>
      </c>
    </row>
    <row r="58" spans="1:9" ht="51.95" customHeight="1" x14ac:dyDescent="0.2">
      <c r="A58" s="9" t="s">
        <v>168</v>
      </c>
      <c r="B58" s="11" t="s">
        <v>169</v>
      </c>
      <c r="C58" s="9" t="s">
        <v>39</v>
      </c>
      <c r="D58" s="9" t="s">
        <v>170</v>
      </c>
      <c r="E58" s="10" t="s">
        <v>26</v>
      </c>
      <c r="F58" s="11">
        <v>285.08999999999997</v>
      </c>
      <c r="G58" s="12">
        <v>96.36</v>
      </c>
      <c r="H58" s="12">
        <v>27471.27</v>
      </c>
      <c r="I58" s="13">
        <v>2.9936641324932966E-2</v>
      </c>
    </row>
    <row r="59" spans="1:9" ht="39" customHeight="1" x14ac:dyDescent="0.2">
      <c r="A59" s="9" t="s">
        <v>171</v>
      </c>
      <c r="B59" s="11" t="s">
        <v>172</v>
      </c>
      <c r="C59" s="9" t="s">
        <v>39</v>
      </c>
      <c r="D59" s="9" t="s">
        <v>173</v>
      </c>
      <c r="E59" s="10" t="s">
        <v>26</v>
      </c>
      <c r="F59" s="11">
        <v>36.92</v>
      </c>
      <c r="G59" s="12">
        <v>930.66</v>
      </c>
      <c r="H59" s="12">
        <v>34359.96</v>
      </c>
      <c r="I59" s="13">
        <v>3.7443547329957576E-2</v>
      </c>
    </row>
    <row r="60" spans="1:9" ht="26.1" customHeight="1" x14ac:dyDescent="0.2">
      <c r="A60" s="9" t="s">
        <v>174</v>
      </c>
      <c r="B60" s="11" t="s">
        <v>175</v>
      </c>
      <c r="C60" s="9" t="s">
        <v>39</v>
      </c>
      <c r="D60" s="9" t="s">
        <v>176</v>
      </c>
      <c r="E60" s="10" t="s">
        <v>54</v>
      </c>
      <c r="F60" s="11">
        <v>11</v>
      </c>
      <c r="G60" s="12">
        <v>81.739999999999995</v>
      </c>
      <c r="H60" s="12">
        <v>899.14</v>
      </c>
      <c r="I60" s="13">
        <v>9.7983208205882819E-4</v>
      </c>
    </row>
    <row r="61" spans="1:9" ht="24" customHeight="1" x14ac:dyDescent="0.2">
      <c r="A61" s="5" t="s">
        <v>177</v>
      </c>
      <c r="B61" s="5"/>
      <c r="C61" s="5"/>
      <c r="D61" s="5" t="s">
        <v>178</v>
      </c>
      <c r="E61" s="5"/>
      <c r="F61" s="6">
        <v>1</v>
      </c>
      <c r="G61" s="5"/>
      <c r="H61" s="7">
        <v>24760.36</v>
      </c>
      <c r="I61" s="8">
        <v>2.6982444437269087E-2</v>
      </c>
    </row>
    <row r="62" spans="1:9" ht="39" customHeight="1" x14ac:dyDescent="0.2">
      <c r="A62" s="9" t="s">
        <v>179</v>
      </c>
      <c r="B62" s="11" t="s">
        <v>180</v>
      </c>
      <c r="C62" s="9" t="s">
        <v>39</v>
      </c>
      <c r="D62" s="9" t="s">
        <v>181</v>
      </c>
      <c r="E62" s="10" t="s">
        <v>54</v>
      </c>
      <c r="F62" s="11">
        <v>1</v>
      </c>
      <c r="G62" s="12">
        <v>877.14</v>
      </c>
      <c r="H62" s="12">
        <v>877.14</v>
      </c>
      <c r="I62" s="13">
        <v>9.5585772233142846E-4</v>
      </c>
    </row>
    <row r="63" spans="1:9" ht="39" customHeight="1" x14ac:dyDescent="0.2">
      <c r="A63" s="9" t="s">
        <v>182</v>
      </c>
      <c r="B63" s="11" t="s">
        <v>183</v>
      </c>
      <c r="C63" s="9" t="s">
        <v>39</v>
      </c>
      <c r="D63" s="9" t="s">
        <v>184</v>
      </c>
      <c r="E63" s="10" t="s">
        <v>54</v>
      </c>
      <c r="F63" s="11">
        <v>1</v>
      </c>
      <c r="G63" s="12">
        <v>385.4</v>
      </c>
      <c r="H63" s="12">
        <v>385.4</v>
      </c>
      <c r="I63" s="13">
        <v>4.199871926790849E-4</v>
      </c>
    </row>
    <row r="64" spans="1:9" ht="39" customHeight="1" x14ac:dyDescent="0.2">
      <c r="A64" s="9" t="s">
        <v>185</v>
      </c>
      <c r="B64" s="11" t="s">
        <v>186</v>
      </c>
      <c r="C64" s="9" t="s">
        <v>39</v>
      </c>
      <c r="D64" s="9" t="s">
        <v>187</v>
      </c>
      <c r="E64" s="10" t="s">
        <v>54</v>
      </c>
      <c r="F64" s="11">
        <v>2</v>
      </c>
      <c r="G64" s="12">
        <v>393.2</v>
      </c>
      <c r="H64" s="12">
        <v>786.4</v>
      </c>
      <c r="I64" s="13">
        <v>8.5697438589214412E-4</v>
      </c>
    </row>
    <row r="65" spans="1:9" ht="39" customHeight="1" x14ac:dyDescent="0.2">
      <c r="A65" s="9" t="s">
        <v>188</v>
      </c>
      <c r="B65" s="11" t="s">
        <v>189</v>
      </c>
      <c r="C65" s="9" t="s">
        <v>39</v>
      </c>
      <c r="D65" s="9" t="s">
        <v>190</v>
      </c>
      <c r="E65" s="10" t="s">
        <v>54</v>
      </c>
      <c r="F65" s="11">
        <v>4</v>
      </c>
      <c r="G65" s="12">
        <v>455.84</v>
      </c>
      <c r="H65" s="12">
        <v>1823.36</v>
      </c>
      <c r="I65" s="13">
        <v>1.9869949342068921E-3</v>
      </c>
    </row>
    <row r="66" spans="1:9" ht="39" customHeight="1" x14ac:dyDescent="0.2">
      <c r="A66" s="9" t="s">
        <v>191</v>
      </c>
      <c r="B66" s="11" t="s">
        <v>192</v>
      </c>
      <c r="C66" s="9" t="s">
        <v>39</v>
      </c>
      <c r="D66" s="9" t="s">
        <v>193</v>
      </c>
      <c r="E66" s="10" t="s">
        <v>54</v>
      </c>
      <c r="F66" s="11">
        <v>1</v>
      </c>
      <c r="G66" s="12">
        <v>503.91</v>
      </c>
      <c r="H66" s="12">
        <v>503.91</v>
      </c>
      <c r="I66" s="13">
        <v>5.4913270955609154E-4</v>
      </c>
    </row>
    <row r="67" spans="1:9" ht="26.1" customHeight="1" x14ac:dyDescent="0.2">
      <c r="A67" s="9" t="s">
        <v>194</v>
      </c>
      <c r="B67" s="11" t="s">
        <v>195</v>
      </c>
      <c r="C67" s="9" t="s">
        <v>24</v>
      </c>
      <c r="D67" s="9" t="s">
        <v>196</v>
      </c>
      <c r="E67" s="10" t="s">
        <v>54</v>
      </c>
      <c r="F67" s="11">
        <v>1</v>
      </c>
      <c r="G67" s="12">
        <v>1241.97</v>
      </c>
      <c r="H67" s="12">
        <v>1241.97</v>
      </c>
      <c r="I67" s="13">
        <v>1.3534288886653946E-3</v>
      </c>
    </row>
    <row r="68" spans="1:9" ht="39" customHeight="1" x14ac:dyDescent="0.2">
      <c r="A68" s="9" t="s">
        <v>197</v>
      </c>
      <c r="B68" s="11" t="s">
        <v>198</v>
      </c>
      <c r="C68" s="9" t="s">
        <v>39</v>
      </c>
      <c r="D68" s="9" t="s">
        <v>199</v>
      </c>
      <c r="E68" s="10" t="s">
        <v>26</v>
      </c>
      <c r="F68" s="11">
        <v>11.88</v>
      </c>
      <c r="G68" s="12">
        <v>840.42</v>
      </c>
      <c r="H68" s="12">
        <v>9984.18</v>
      </c>
      <c r="I68" s="13">
        <v>1.0880196495595915E-2</v>
      </c>
    </row>
    <row r="69" spans="1:9" ht="65.099999999999994" customHeight="1" x14ac:dyDescent="0.2">
      <c r="A69" s="9" t="s">
        <v>200</v>
      </c>
      <c r="B69" s="11" t="s">
        <v>201</v>
      </c>
      <c r="C69" s="9" t="s">
        <v>39</v>
      </c>
      <c r="D69" s="9" t="s">
        <v>202</v>
      </c>
      <c r="E69" s="10" t="s">
        <v>26</v>
      </c>
      <c r="F69" s="11">
        <v>0.6</v>
      </c>
      <c r="G69" s="12">
        <v>1103.9000000000001</v>
      </c>
      <c r="H69" s="12">
        <v>662.34</v>
      </c>
      <c r="I69" s="13">
        <v>7.2178079190208892E-4</v>
      </c>
    </row>
    <row r="70" spans="1:9" ht="26.1" customHeight="1" x14ac:dyDescent="0.2">
      <c r="A70" s="9" t="s">
        <v>203</v>
      </c>
      <c r="B70" s="11" t="s">
        <v>204</v>
      </c>
      <c r="C70" s="9" t="s">
        <v>24</v>
      </c>
      <c r="D70" s="9" t="s">
        <v>205</v>
      </c>
      <c r="E70" s="10" t="s">
        <v>26</v>
      </c>
      <c r="F70" s="11">
        <v>8.5</v>
      </c>
      <c r="G70" s="12">
        <v>999.49</v>
      </c>
      <c r="H70" s="12">
        <v>8495.66</v>
      </c>
      <c r="I70" s="13">
        <v>9.2580913164400473E-3</v>
      </c>
    </row>
    <row r="71" spans="1:9" ht="24" customHeight="1" x14ac:dyDescent="0.2">
      <c r="A71" s="5" t="s">
        <v>206</v>
      </c>
      <c r="B71" s="5"/>
      <c r="C71" s="5"/>
      <c r="D71" s="5" t="s">
        <v>207</v>
      </c>
      <c r="E71" s="5"/>
      <c r="F71" s="6">
        <v>1</v>
      </c>
      <c r="G71" s="5"/>
      <c r="H71" s="7">
        <v>77198.55</v>
      </c>
      <c r="I71" s="8">
        <v>8.4126627642438945E-2</v>
      </c>
    </row>
    <row r="72" spans="1:9" ht="24" customHeight="1" x14ac:dyDescent="0.2">
      <c r="A72" s="5" t="s">
        <v>208</v>
      </c>
      <c r="B72" s="5"/>
      <c r="C72" s="5"/>
      <c r="D72" s="5" t="s">
        <v>209</v>
      </c>
      <c r="E72" s="5"/>
      <c r="F72" s="6">
        <v>1</v>
      </c>
      <c r="G72" s="5"/>
      <c r="H72" s="7">
        <v>77198.55</v>
      </c>
      <c r="I72" s="8">
        <v>8.4126627642438945E-2</v>
      </c>
    </row>
    <row r="73" spans="1:9" ht="39" customHeight="1" x14ac:dyDescent="0.2">
      <c r="A73" s="9" t="s">
        <v>210</v>
      </c>
      <c r="B73" s="11" t="s">
        <v>211</v>
      </c>
      <c r="C73" s="9" t="s">
        <v>39</v>
      </c>
      <c r="D73" s="9" t="s">
        <v>212</v>
      </c>
      <c r="E73" s="10" t="s">
        <v>26</v>
      </c>
      <c r="F73" s="11">
        <v>207.07</v>
      </c>
      <c r="G73" s="12">
        <v>18.809999999999999</v>
      </c>
      <c r="H73" s="12">
        <v>3894.98</v>
      </c>
      <c r="I73" s="13">
        <v>4.2445296205012506E-3</v>
      </c>
    </row>
    <row r="74" spans="1:9" ht="26.1" customHeight="1" x14ac:dyDescent="0.2">
      <c r="A74" s="9" t="s">
        <v>213</v>
      </c>
      <c r="B74" s="11" t="s">
        <v>214</v>
      </c>
      <c r="C74" s="9" t="s">
        <v>24</v>
      </c>
      <c r="D74" s="9" t="s">
        <v>215</v>
      </c>
      <c r="E74" s="10" t="s">
        <v>36</v>
      </c>
      <c r="F74" s="11">
        <v>119.72</v>
      </c>
      <c r="G74" s="12">
        <v>78.900000000000006</v>
      </c>
      <c r="H74" s="12">
        <v>9445.9</v>
      </c>
      <c r="I74" s="13">
        <v>1.0293609297683881E-2</v>
      </c>
    </row>
    <row r="75" spans="1:9" ht="39" customHeight="1" x14ac:dyDescent="0.2">
      <c r="A75" s="9" t="s">
        <v>216</v>
      </c>
      <c r="B75" s="11" t="s">
        <v>217</v>
      </c>
      <c r="C75" s="9" t="s">
        <v>39</v>
      </c>
      <c r="D75" s="9" t="s">
        <v>218</v>
      </c>
      <c r="E75" s="10" t="s">
        <v>26</v>
      </c>
      <c r="F75" s="11">
        <v>727.06</v>
      </c>
      <c r="G75" s="12">
        <v>10.84</v>
      </c>
      <c r="H75" s="12">
        <v>7881.33</v>
      </c>
      <c r="I75" s="13">
        <v>8.5886291159248881E-3</v>
      </c>
    </row>
    <row r="76" spans="1:9" ht="51.95" customHeight="1" x14ac:dyDescent="0.2">
      <c r="A76" s="9" t="s">
        <v>219</v>
      </c>
      <c r="B76" s="11" t="s">
        <v>220</v>
      </c>
      <c r="C76" s="9" t="s">
        <v>39</v>
      </c>
      <c r="D76" s="9" t="s">
        <v>221</v>
      </c>
      <c r="E76" s="10" t="s">
        <v>26</v>
      </c>
      <c r="F76" s="11">
        <v>727.06</v>
      </c>
      <c r="G76" s="12">
        <v>76.989999999999995</v>
      </c>
      <c r="H76" s="12">
        <v>55976.34</v>
      </c>
      <c r="I76" s="13">
        <v>6.0999859608328925E-2</v>
      </c>
    </row>
    <row r="77" spans="1:9" ht="24" customHeight="1" x14ac:dyDescent="0.2">
      <c r="A77" s="5" t="s">
        <v>222</v>
      </c>
      <c r="B77" s="5"/>
      <c r="C77" s="5"/>
      <c r="D77" s="5" t="s">
        <v>223</v>
      </c>
      <c r="E77" s="5"/>
      <c r="F77" s="6">
        <v>1</v>
      </c>
      <c r="G77" s="5"/>
      <c r="H77" s="7">
        <v>99064.06</v>
      </c>
      <c r="I77" s="8">
        <v>0.10795442774985062</v>
      </c>
    </row>
    <row r="78" spans="1:9" ht="24" customHeight="1" x14ac:dyDescent="0.2">
      <c r="A78" s="5" t="s">
        <v>224</v>
      </c>
      <c r="B78" s="5"/>
      <c r="C78" s="5"/>
      <c r="D78" s="5" t="s">
        <v>225</v>
      </c>
      <c r="E78" s="5"/>
      <c r="F78" s="6">
        <v>1</v>
      </c>
      <c r="G78" s="5"/>
      <c r="H78" s="7">
        <v>43113.53</v>
      </c>
      <c r="I78" s="8">
        <v>4.6982694424456427E-2</v>
      </c>
    </row>
    <row r="79" spans="1:9" ht="24" customHeight="1" x14ac:dyDescent="0.2">
      <c r="A79" s="5" t="s">
        <v>226</v>
      </c>
      <c r="B79" s="5"/>
      <c r="C79" s="5"/>
      <c r="D79" s="5" t="s">
        <v>227</v>
      </c>
      <c r="E79" s="5"/>
      <c r="F79" s="6">
        <v>1</v>
      </c>
      <c r="G79" s="5"/>
      <c r="H79" s="7">
        <v>0</v>
      </c>
      <c r="I79" s="8">
        <v>0</v>
      </c>
    </row>
    <row r="80" spans="1:9" ht="51.95" customHeight="1" x14ac:dyDescent="0.2">
      <c r="A80" s="9" t="s">
        <v>228</v>
      </c>
      <c r="B80" s="11" t="s">
        <v>229</v>
      </c>
      <c r="C80" s="9" t="s">
        <v>39</v>
      </c>
      <c r="D80" s="9" t="s">
        <v>230</v>
      </c>
      <c r="E80" s="10" t="s">
        <v>26</v>
      </c>
      <c r="F80" s="11">
        <v>578.54999999999995</v>
      </c>
      <c r="G80" s="12">
        <v>10.36</v>
      </c>
      <c r="H80" s="12">
        <v>5993.77</v>
      </c>
      <c r="I80" s="13">
        <v>6.5316726410589486E-3</v>
      </c>
    </row>
    <row r="81" spans="1:9" ht="51.95" customHeight="1" x14ac:dyDescent="0.2">
      <c r="A81" s="9" t="s">
        <v>231</v>
      </c>
      <c r="B81" s="11" t="s">
        <v>232</v>
      </c>
      <c r="C81" s="9" t="s">
        <v>39</v>
      </c>
      <c r="D81" s="9" t="s">
        <v>233</v>
      </c>
      <c r="E81" s="10" t="s">
        <v>26</v>
      </c>
      <c r="F81" s="11">
        <v>578.54999999999995</v>
      </c>
      <c r="G81" s="12">
        <v>64.16</v>
      </c>
      <c r="H81" s="12">
        <v>37119.760000000002</v>
      </c>
      <c r="I81" s="13">
        <v>4.0451021783397483E-2</v>
      </c>
    </row>
    <row r="82" spans="1:9" ht="24" customHeight="1" x14ac:dyDescent="0.2">
      <c r="A82" s="5" t="s">
        <v>234</v>
      </c>
      <c r="B82" s="5"/>
      <c r="C82" s="5"/>
      <c r="D82" s="5" t="s">
        <v>235</v>
      </c>
      <c r="E82" s="5"/>
      <c r="F82" s="6">
        <v>1</v>
      </c>
      <c r="G82" s="5"/>
      <c r="H82" s="7">
        <v>13298.39</v>
      </c>
      <c r="I82" s="8">
        <v>1.4491835711602532E-2</v>
      </c>
    </row>
    <row r="83" spans="1:9" ht="24" customHeight="1" x14ac:dyDescent="0.2">
      <c r="A83" s="5" t="s">
        <v>236</v>
      </c>
      <c r="B83" s="5"/>
      <c r="C83" s="5"/>
      <c r="D83" s="5" t="s">
        <v>237</v>
      </c>
      <c r="E83" s="5"/>
      <c r="F83" s="6">
        <v>1</v>
      </c>
      <c r="G83" s="5"/>
      <c r="H83" s="7">
        <v>7122.75</v>
      </c>
      <c r="I83" s="8">
        <v>7.7619713976516654E-3</v>
      </c>
    </row>
    <row r="84" spans="1:9" ht="26.1" customHeight="1" x14ac:dyDescent="0.2">
      <c r="A84" s="9" t="s">
        <v>238</v>
      </c>
      <c r="B84" s="11" t="s">
        <v>239</v>
      </c>
      <c r="C84" s="9" t="s">
        <v>39</v>
      </c>
      <c r="D84" s="9" t="s">
        <v>240</v>
      </c>
      <c r="E84" s="10" t="s">
        <v>26</v>
      </c>
      <c r="F84" s="11">
        <v>209.37</v>
      </c>
      <c r="G84" s="12">
        <v>3.87</v>
      </c>
      <c r="H84" s="12">
        <v>810.26</v>
      </c>
      <c r="I84" s="13">
        <v>8.8297566876013314E-4</v>
      </c>
    </row>
    <row r="85" spans="1:9" ht="26.1" customHeight="1" x14ac:dyDescent="0.2">
      <c r="A85" s="9" t="s">
        <v>241</v>
      </c>
      <c r="B85" s="11" t="s">
        <v>242</v>
      </c>
      <c r="C85" s="9" t="s">
        <v>39</v>
      </c>
      <c r="D85" s="9" t="s">
        <v>243</v>
      </c>
      <c r="E85" s="10" t="s">
        <v>26</v>
      </c>
      <c r="F85" s="11">
        <v>209.37</v>
      </c>
      <c r="G85" s="12">
        <v>18.86</v>
      </c>
      <c r="H85" s="12">
        <v>3948.71</v>
      </c>
      <c r="I85" s="13">
        <v>4.3030815454173053E-3</v>
      </c>
    </row>
    <row r="86" spans="1:9" ht="26.1" customHeight="1" x14ac:dyDescent="0.2">
      <c r="A86" s="9" t="s">
        <v>244</v>
      </c>
      <c r="B86" s="11" t="s">
        <v>245</v>
      </c>
      <c r="C86" s="9" t="s">
        <v>39</v>
      </c>
      <c r="D86" s="9" t="s">
        <v>246</v>
      </c>
      <c r="E86" s="10" t="s">
        <v>26</v>
      </c>
      <c r="F86" s="11">
        <v>209.37</v>
      </c>
      <c r="G86" s="12">
        <v>11.29</v>
      </c>
      <c r="H86" s="12">
        <v>2363.7800000000002</v>
      </c>
      <c r="I86" s="13">
        <v>2.5759141834742275E-3</v>
      </c>
    </row>
    <row r="87" spans="1:9" ht="24" customHeight="1" x14ac:dyDescent="0.2">
      <c r="A87" s="5" t="s">
        <v>247</v>
      </c>
      <c r="B87" s="5"/>
      <c r="C87" s="5"/>
      <c r="D87" s="5" t="s">
        <v>248</v>
      </c>
      <c r="E87" s="5"/>
      <c r="F87" s="6">
        <v>1</v>
      </c>
      <c r="G87" s="5"/>
      <c r="H87" s="7">
        <v>6175.64</v>
      </c>
      <c r="I87" s="8">
        <v>6.7298643139508665E-3</v>
      </c>
    </row>
    <row r="88" spans="1:9" ht="26.1" customHeight="1" x14ac:dyDescent="0.2">
      <c r="A88" s="9" t="s">
        <v>249</v>
      </c>
      <c r="B88" s="11" t="s">
        <v>239</v>
      </c>
      <c r="C88" s="9" t="s">
        <v>39</v>
      </c>
      <c r="D88" s="9" t="s">
        <v>240</v>
      </c>
      <c r="E88" s="10" t="s">
        <v>26</v>
      </c>
      <c r="F88" s="11">
        <v>234.37</v>
      </c>
      <c r="G88" s="12">
        <v>3.87</v>
      </c>
      <c r="H88" s="12">
        <v>907.01</v>
      </c>
      <c r="I88" s="13">
        <v>9.8840836437949346E-4</v>
      </c>
    </row>
    <row r="89" spans="1:9" ht="39" customHeight="1" x14ac:dyDescent="0.2">
      <c r="A89" s="9" t="s">
        <v>250</v>
      </c>
      <c r="B89" s="11" t="s">
        <v>251</v>
      </c>
      <c r="C89" s="9" t="s">
        <v>39</v>
      </c>
      <c r="D89" s="9" t="s">
        <v>252</v>
      </c>
      <c r="E89" s="10" t="s">
        <v>26</v>
      </c>
      <c r="F89" s="11">
        <v>234.37</v>
      </c>
      <c r="G89" s="12">
        <v>22.48</v>
      </c>
      <c r="H89" s="12">
        <v>5268.63</v>
      </c>
      <c r="I89" s="13">
        <v>5.7414559495713724E-3</v>
      </c>
    </row>
    <row r="90" spans="1:9" ht="24" customHeight="1" x14ac:dyDescent="0.2">
      <c r="A90" s="5" t="s">
        <v>253</v>
      </c>
      <c r="B90" s="5"/>
      <c r="C90" s="5"/>
      <c r="D90" s="5" t="s">
        <v>254</v>
      </c>
      <c r="E90" s="5"/>
      <c r="F90" s="6">
        <v>1</v>
      </c>
      <c r="G90" s="5"/>
      <c r="H90" s="7">
        <v>13930.49</v>
      </c>
      <c r="I90" s="8">
        <v>1.5180662656315687E-2</v>
      </c>
    </row>
    <row r="91" spans="1:9" ht="51.95" customHeight="1" x14ac:dyDescent="0.2">
      <c r="A91" s="9" t="s">
        <v>255</v>
      </c>
      <c r="B91" s="11" t="s">
        <v>256</v>
      </c>
      <c r="C91" s="9" t="s">
        <v>39</v>
      </c>
      <c r="D91" s="9" t="s">
        <v>257</v>
      </c>
      <c r="E91" s="10" t="s">
        <v>26</v>
      </c>
      <c r="F91" s="11">
        <v>165.78</v>
      </c>
      <c r="G91" s="12">
        <v>84.03</v>
      </c>
      <c r="H91" s="12">
        <v>13930.49</v>
      </c>
      <c r="I91" s="13">
        <v>1.5180662656315687E-2</v>
      </c>
    </row>
    <row r="92" spans="1:9" ht="24" customHeight="1" x14ac:dyDescent="0.2">
      <c r="A92" s="5" t="s">
        <v>258</v>
      </c>
      <c r="B92" s="5"/>
      <c r="C92" s="5"/>
      <c r="D92" s="5" t="s">
        <v>259</v>
      </c>
      <c r="E92" s="5"/>
      <c r="F92" s="6">
        <v>1</v>
      </c>
      <c r="G92" s="5"/>
      <c r="H92" s="7">
        <v>15523.69</v>
      </c>
      <c r="I92" s="8">
        <v>1.6916842198029018E-2</v>
      </c>
    </row>
    <row r="93" spans="1:9" ht="51.95" customHeight="1" x14ac:dyDescent="0.2">
      <c r="A93" s="9" t="s">
        <v>260</v>
      </c>
      <c r="B93" s="11" t="s">
        <v>261</v>
      </c>
      <c r="C93" s="9" t="s">
        <v>39</v>
      </c>
      <c r="D93" s="9" t="s">
        <v>262</v>
      </c>
      <c r="E93" s="10" t="s">
        <v>26</v>
      </c>
      <c r="F93" s="11">
        <v>85.7</v>
      </c>
      <c r="G93" s="12">
        <v>73.7</v>
      </c>
      <c r="H93" s="12">
        <v>6316.09</v>
      </c>
      <c r="I93" s="13">
        <v>6.8829188059378347E-3</v>
      </c>
    </row>
    <row r="94" spans="1:9" ht="26.1" customHeight="1" x14ac:dyDescent="0.2">
      <c r="A94" s="9" t="s">
        <v>263</v>
      </c>
      <c r="B94" s="11" t="s">
        <v>264</v>
      </c>
      <c r="C94" s="9" t="s">
        <v>39</v>
      </c>
      <c r="D94" s="9" t="s">
        <v>265</v>
      </c>
      <c r="E94" s="10" t="s">
        <v>26</v>
      </c>
      <c r="F94" s="11">
        <v>85.7</v>
      </c>
      <c r="G94" s="12">
        <v>34.340000000000003</v>
      </c>
      <c r="H94" s="12">
        <v>2942.93</v>
      </c>
      <c r="I94" s="13">
        <v>3.2070392032980261E-3</v>
      </c>
    </row>
    <row r="95" spans="1:9" ht="39" customHeight="1" x14ac:dyDescent="0.2">
      <c r="A95" s="9" t="s">
        <v>266</v>
      </c>
      <c r="B95" s="11" t="s">
        <v>267</v>
      </c>
      <c r="C95" s="9" t="s">
        <v>39</v>
      </c>
      <c r="D95" s="9" t="s">
        <v>268</v>
      </c>
      <c r="E95" s="10" t="s">
        <v>26</v>
      </c>
      <c r="F95" s="11">
        <v>85.7</v>
      </c>
      <c r="G95" s="12">
        <v>73.099999999999994</v>
      </c>
      <c r="H95" s="12">
        <v>6264.67</v>
      </c>
      <c r="I95" s="13">
        <v>6.8268841887931574E-3</v>
      </c>
    </row>
    <row r="96" spans="1:9" ht="24" customHeight="1" x14ac:dyDescent="0.2">
      <c r="A96" s="5" t="s">
        <v>269</v>
      </c>
      <c r="B96" s="5"/>
      <c r="C96" s="5"/>
      <c r="D96" s="5" t="s">
        <v>270</v>
      </c>
      <c r="E96" s="5"/>
      <c r="F96" s="6">
        <v>1</v>
      </c>
      <c r="G96" s="5"/>
      <c r="H96" s="7">
        <v>13197.96</v>
      </c>
      <c r="I96" s="8">
        <v>1.4382392759446952E-2</v>
      </c>
    </row>
    <row r="97" spans="1:9" ht="39" customHeight="1" x14ac:dyDescent="0.2">
      <c r="A97" s="9" t="s">
        <v>271</v>
      </c>
      <c r="B97" s="11" t="s">
        <v>272</v>
      </c>
      <c r="C97" s="9" t="s">
        <v>39</v>
      </c>
      <c r="D97" s="9" t="s">
        <v>273</v>
      </c>
      <c r="E97" s="10" t="s">
        <v>26</v>
      </c>
      <c r="F97" s="11">
        <v>157.55000000000001</v>
      </c>
      <c r="G97" s="12">
        <v>83.77</v>
      </c>
      <c r="H97" s="12">
        <v>13197.96</v>
      </c>
      <c r="I97" s="13">
        <v>1.4382392759446952E-2</v>
      </c>
    </row>
    <row r="98" spans="1:9" ht="24" customHeight="1" x14ac:dyDescent="0.2">
      <c r="A98" s="5" t="s">
        <v>274</v>
      </c>
      <c r="B98" s="5"/>
      <c r="C98" s="5"/>
      <c r="D98" s="5" t="s">
        <v>275</v>
      </c>
      <c r="E98" s="5"/>
      <c r="F98" s="6">
        <v>1</v>
      </c>
      <c r="G98" s="5"/>
      <c r="H98" s="7">
        <v>245504.03</v>
      </c>
      <c r="I98" s="8">
        <v>0.26753645135210646</v>
      </c>
    </row>
    <row r="99" spans="1:9" ht="24" customHeight="1" x14ac:dyDescent="0.2">
      <c r="A99" s="5" t="s">
        <v>276</v>
      </c>
      <c r="B99" s="5"/>
      <c r="C99" s="5"/>
      <c r="D99" s="5" t="s">
        <v>277</v>
      </c>
      <c r="E99" s="5"/>
      <c r="F99" s="6">
        <v>1</v>
      </c>
      <c r="G99" s="5"/>
      <c r="H99" s="7">
        <v>22206.52</v>
      </c>
      <c r="I99" s="8">
        <v>2.4199413580622605E-2</v>
      </c>
    </row>
    <row r="100" spans="1:9" ht="26.1" customHeight="1" x14ac:dyDescent="0.2">
      <c r="A100" s="9" t="s">
        <v>278</v>
      </c>
      <c r="B100" s="11" t="s">
        <v>279</v>
      </c>
      <c r="C100" s="9" t="s">
        <v>39</v>
      </c>
      <c r="D100" s="9" t="s">
        <v>280</v>
      </c>
      <c r="E100" s="10" t="s">
        <v>54</v>
      </c>
      <c r="F100" s="11">
        <v>7</v>
      </c>
      <c r="G100" s="12">
        <v>432.93</v>
      </c>
      <c r="H100" s="12">
        <v>3030.51</v>
      </c>
      <c r="I100" s="13">
        <v>3.3024789498855567E-3</v>
      </c>
    </row>
    <row r="101" spans="1:9" ht="26.1" customHeight="1" x14ac:dyDescent="0.2">
      <c r="A101" s="9" t="s">
        <v>281</v>
      </c>
      <c r="B101" s="11" t="s">
        <v>282</v>
      </c>
      <c r="C101" s="9" t="s">
        <v>39</v>
      </c>
      <c r="D101" s="9" t="s">
        <v>283</v>
      </c>
      <c r="E101" s="10" t="s">
        <v>54</v>
      </c>
      <c r="F101" s="11">
        <v>2</v>
      </c>
      <c r="G101" s="12">
        <v>718.68</v>
      </c>
      <c r="H101" s="12">
        <v>1437.36</v>
      </c>
      <c r="I101" s="13">
        <v>1.5663538953534237E-3</v>
      </c>
    </row>
    <row r="102" spans="1:9" ht="39" customHeight="1" x14ac:dyDescent="0.2">
      <c r="A102" s="9" t="s">
        <v>284</v>
      </c>
      <c r="B102" s="11" t="s">
        <v>285</v>
      </c>
      <c r="C102" s="9" t="s">
        <v>39</v>
      </c>
      <c r="D102" s="9" t="s">
        <v>286</v>
      </c>
      <c r="E102" s="10" t="s">
        <v>54</v>
      </c>
      <c r="F102" s="11">
        <v>4</v>
      </c>
      <c r="G102" s="12">
        <v>296.22000000000003</v>
      </c>
      <c r="H102" s="12">
        <v>1184.8800000000001</v>
      </c>
      <c r="I102" s="13">
        <v>1.2912154251727922E-3</v>
      </c>
    </row>
    <row r="103" spans="1:9" ht="51.95" customHeight="1" x14ac:dyDescent="0.2">
      <c r="A103" s="9" t="s">
        <v>287</v>
      </c>
      <c r="B103" s="11" t="s">
        <v>288</v>
      </c>
      <c r="C103" s="9" t="s">
        <v>39</v>
      </c>
      <c r="D103" s="9" t="s">
        <v>289</v>
      </c>
      <c r="E103" s="10" t="s">
        <v>54</v>
      </c>
      <c r="F103" s="11">
        <v>10</v>
      </c>
      <c r="G103" s="12">
        <v>467.51</v>
      </c>
      <c r="H103" s="12">
        <v>4675.1000000000004</v>
      </c>
      <c r="I103" s="13">
        <v>5.0946604164348467E-3</v>
      </c>
    </row>
    <row r="104" spans="1:9" ht="39" customHeight="1" x14ac:dyDescent="0.2">
      <c r="A104" s="9" t="s">
        <v>290</v>
      </c>
      <c r="B104" s="11" t="s">
        <v>291</v>
      </c>
      <c r="C104" s="9" t="s">
        <v>39</v>
      </c>
      <c r="D104" s="9" t="s">
        <v>292</v>
      </c>
      <c r="E104" s="10" t="s">
        <v>54</v>
      </c>
      <c r="F104" s="11">
        <v>13</v>
      </c>
      <c r="G104" s="12">
        <v>72.87</v>
      </c>
      <c r="H104" s="12">
        <v>947.31</v>
      </c>
      <c r="I104" s="13">
        <v>1.0323250324255941E-3</v>
      </c>
    </row>
    <row r="105" spans="1:9" ht="26.1" customHeight="1" x14ac:dyDescent="0.2">
      <c r="A105" s="14" t="s">
        <v>293</v>
      </c>
      <c r="B105" s="16" t="s">
        <v>294</v>
      </c>
      <c r="C105" s="14" t="s">
        <v>39</v>
      </c>
      <c r="D105" s="14" t="s">
        <v>295</v>
      </c>
      <c r="E105" s="15" t="s">
        <v>54</v>
      </c>
      <c r="F105" s="16">
        <v>13</v>
      </c>
      <c r="G105" s="17">
        <v>6.48</v>
      </c>
      <c r="H105" s="17">
        <v>84.24</v>
      </c>
      <c r="I105" s="18">
        <v>9.1800002883461626E-5</v>
      </c>
    </row>
    <row r="106" spans="1:9" ht="24" customHeight="1" x14ac:dyDescent="0.2">
      <c r="A106" s="9" t="s">
        <v>296</v>
      </c>
      <c r="B106" s="11" t="s">
        <v>297</v>
      </c>
      <c r="C106" s="9" t="s">
        <v>24</v>
      </c>
      <c r="D106" s="9" t="s">
        <v>298</v>
      </c>
      <c r="E106" s="10" t="s">
        <v>26</v>
      </c>
      <c r="F106" s="11">
        <v>3.3</v>
      </c>
      <c r="G106" s="12">
        <v>486.19</v>
      </c>
      <c r="H106" s="12">
        <v>1604.42</v>
      </c>
      <c r="I106" s="13">
        <v>1.7484064651743056E-3</v>
      </c>
    </row>
    <row r="107" spans="1:9" ht="51.95" customHeight="1" x14ac:dyDescent="0.2">
      <c r="A107" s="9" t="s">
        <v>299</v>
      </c>
      <c r="B107" s="11" t="s">
        <v>300</v>
      </c>
      <c r="C107" s="9" t="s">
        <v>39</v>
      </c>
      <c r="D107" s="9" t="s">
        <v>301</v>
      </c>
      <c r="E107" s="10" t="s">
        <v>26</v>
      </c>
      <c r="F107" s="11">
        <v>5.76</v>
      </c>
      <c r="G107" s="12">
        <v>129.47999999999999</v>
      </c>
      <c r="H107" s="12">
        <v>745.8</v>
      </c>
      <c r="I107" s="13">
        <v>8.1273079475885183E-4</v>
      </c>
    </row>
    <row r="108" spans="1:9" ht="51.95" customHeight="1" x14ac:dyDescent="0.2">
      <c r="A108" s="9" t="s">
        <v>302</v>
      </c>
      <c r="B108" s="11" t="s">
        <v>229</v>
      </c>
      <c r="C108" s="9" t="s">
        <v>39</v>
      </c>
      <c r="D108" s="9" t="s">
        <v>230</v>
      </c>
      <c r="E108" s="10" t="s">
        <v>26</v>
      </c>
      <c r="F108" s="11">
        <v>12</v>
      </c>
      <c r="G108" s="12">
        <v>10.36</v>
      </c>
      <c r="H108" s="12">
        <v>124.32</v>
      </c>
      <c r="I108" s="13">
        <v>1.354769273322881E-4</v>
      </c>
    </row>
    <row r="109" spans="1:9" ht="51.95" customHeight="1" x14ac:dyDescent="0.2">
      <c r="A109" s="9" t="s">
        <v>303</v>
      </c>
      <c r="B109" s="11" t="s">
        <v>304</v>
      </c>
      <c r="C109" s="9" t="s">
        <v>39</v>
      </c>
      <c r="D109" s="9" t="s">
        <v>305</v>
      </c>
      <c r="E109" s="10" t="s">
        <v>26</v>
      </c>
      <c r="F109" s="11">
        <v>12</v>
      </c>
      <c r="G109" s="12">
        <v>48.5</v>
      </c>
      <c r="H109" s="12">
        <v>582</v>
      </c>
      <c r="I109" s="13">
        <v>6.3423078915212099E-4</v>
      </c>
    </row>
    <row r="110" spans="1:9" ht="39" customHeight="1" x14ac:dyDescent="0.2">
      <c r="A110" s="9" t="s">
        <v>306</v>
      </c>
      <c r="B110" s="11" t="s">
        <v>307</v>
      </c>
      <c r="C110" s="9" t="s">
        <v>39</v>
      </c>
      <c r="D110" s="9" t="s">
        <v>308</v>
      </c>
      <c r="E110" s="10" t="s">
        <v>26</v>
      </c>
      <c r="F110" s="11">
        <v>12</v>
      </c>
      <c r="G110" s="12">
        <v>90.31</v>
      </c>
      <c r="H110" s="12">
        <v>1083.72</v>
      </c>
      <c r="I110" s="13">
        <v>1.1809769601717121E-3</v>
      </c>
    </row>
    <row r="111" spans="1:9" ht="26.1" customHeight="1" x14ac:dyDescent="0.2">
      <c r="A111" s="14" t="s">
        <v>309</v>
      </c>
      <c r="B111" s="16" t="s">
        <v>310</v>
      </c>
      <c r="C111" s="14" t="s">
        <v>39</v>
      </c>
      <c r="D111" s="14" t="s">
        <v>311</v>
      </c>
      <c r="E111" s="15" t="s">
        <v>54</v>
      </c>
      <c r="F111" s="16">
        <v>6</v>
      </c>
      <c r="G111" s="17">
        <v>167.39</v>
      </c>
      <c r="H111" s="17">
        <v>1004.34</v>
      </c>
      <c r="I111" s="18">
        <v>1.094473111300758E-3</v>
      </c>
    </row>
    <row r="112" spans="1:9" ht="51.95" customHeight="1" x14ac:dyDescent="0.2">
      <c r="A112" s="9" t="s">
        <v>312</v>
      </c>
      <c r="B112" s="11" t="s">
        <v>169</v>
      </c>
      <c r="C112" s="9" t="s">
        <v>39</v>
      </c>
      <c r="D112" s="9" t="s">
        <v>313</v>
      </c>
      <c r="E112" s="10" t="s">
        <v>26</v>
      </c>
      <c r="F112" s="11">
        <v>8.64</v>
      </c>
      <c r="G112" s="12">
        <v>96.36</v>
      </c>
      <c r="H112" s="12">
        <v>832.55</v>
      </c>
      <c r="I112" s="13">
        <v>9.0726605413848503E-4</v>
      </c>
    </row>
    <row r="113" spans="1:9" ht="26.1" customHeight="1" x14ac:dyDescent="0.2">
      <c r="A113" s="14" t="s">
        <v>314</v>
      </c>
      <c r="B113" s="16" t="s">
        <v>315</v>
      </c>
      <c r="C113" s="14" t="s">
        <v>39</v>
      </c>
      <c r="D113" s="14" t="s">
        <v>316</v>
      </c>
      <c r="E113" s="15" t="s">
        <v>317</v>
      </c>
      <c r="F113" s="16">
        <v>12.42</v>
      </c>
      <c r="G113" s="17">
        <v>238.39</v>
      </c>
      <c r="H113" s="17">
        <v>2960.8</v>
      </c>
      <c r="I113" s="18">
        <v>3.2265129218584186E-3</v>
      </c>
    </row>
    <row r="114" spans="1:9" ht="39" customHeight="1" x14ac:dyDescent="0.2">
      <c r="A114" s="9" t="s">
        <v>318</v>
      </c>
      <c r="B114" s="11" t="s">
        <v>319</v>
      </c>
      <c r="C114" s="9" t="s">
        <v>39</v>
      </c>
      <c r="D114" s="9" t="s">
        <v>320</v>
      </c>
      <c r="E114" s="10" t="s">
        <v>54</v>
      </c>
      <c r="F114" s="11">
        <v>2</v>
      </c>
      <c r="G114" s="12">
        <v>544.80999999999995</v>
      </c>
      <c r="H114" s="12">
        <v>1089.6199999999999</v>
      </c>
      <c r="I114" s="13">
        <v>1.1874064475531512E-3</v>
      </c>
    </row>
    <row r="115" spans="1:9" ht="24" customHeight="1" x14ac:dyDescent="0.2">
      <c r="A115" s="9" t="s">
        <v>321</v>
      </c>
      <c r="B115" s="11" t="s">
        <v>322</v>
      </c>
      <c r="C115" s="9" t="s">
        <v>24</v>
      </c>
      <c r="D115" s="9" t="s">
        <v>323</v>
      </c>
      <c r="E115" s="10" t="s">
        <v>54</v>
      </c>
      <c r="F115" s="11">
        <v>1</v>
      </c>
      <c r="G115" s="12">
        <v>579.45000000000005</v>
      </c>
      <c r="H115" s="12">
        <v>579.45000000000005</v>
      </c>
      <c r="I115" s="13">
        <v>6.3145194291099049E-4</v>
      </c>
    </row>
    <row r="116" spans="1:9" ht="39" customHeight="1" x14ac:dyDescent="0.2">
      <c r="A116" s="14" t="s">
        <v>324</v>
      </c>
      <c r="B116" s="16" t="s">
        <v>325</v>
      </c>
      <c r="C116" s="14" t="s">
        <v>39</v>
      </c>
      <c r="D116" s="14" t="s">
        <v>326</v>
      </c>
      <c r="E116" s="15" t="s">
        <v>54</v>
      </c>
      <c r="F116" s="16">
        <v>2</v>
      </c>
      <c r="G116" s="17">
        <v>120.05</v>
      </c>
      <c r="H116" s="17">
        <v>240.1</v>
      </c>
      <c r="I116" s="18">
        <v>2.6164744411584918E-4</v>
      </c>
    </row>
    <row r="117" spans="1:9" ht="24" customHeight="1" x14ac:dyDescent="0.2">
      <c r="A117" s="5" t="s">
        <v>327</v>
      </c>
      <c r="B117" s="5"/>
      <c r="C117" s="5"/>
      <c r="D117" s="5" t="s">
        <v>328</v>
      </c>
      <c r="E117" s="5"/>
      <c r="F117" s="6">
        <v>1</v>
      </c>
      <c r="G117" s="5"/>
      <c r="H117" s="7">
        <v>36749.599999999999</v>
      </c>
      <c r="I117" s="8">
        <v>4.0047642283547735E-2</v>
      </c>
    </row>
    <row r="118" spans="1:9" ht="24" customHeight="1" x14ac:dyDescent="0.2">
      <c r="A118" s="14" t="s">
        <v>329</v>
      </c>
      <c r="B118" s="16" t="s">
        <v>330</v>
      </c>
      <c r="C118" s="14" t="s">
        <v>24</v>
      </c>
      <c r="D118" s="14" t="s">
        <v>331</v>
      </c>
      <c r="E118" s="15" t="s">
        <v>54</v>
      </c>
      <c r="F118" s="16">
        <v>11</v>
      </c>
      <c r="G118" s="17">
        <v>2.06</v>
      </c>
      <c r="H118" s="17">
        <v>22.66</v>
      </c>
      <c r="I118" s="18">
        <v>2.4693590519221753E-5</v>
      </c>
    </row>
    <row r="119" spans="1:9" ht="24" customHeight="1" x14ac:dyDescent="0.2">
      <c r="A119" s="14" t="s">
        <v>332</v>
      </c>
      <c r="B119" s="16" t="s">
        <v>333</v>
      </c>
      <c r="C119" s="14" t="s">
        <v>24</v>
      </c>
      <c r="D119" s="14" t="s">
        <v>334</v>
      </c>
      <c r="E119" s="15" t="s">
        <v>54</v>
      </c>
      <c r="F119" s="16">
        <v>5</v>
      </c>
      <c r="G119" s="17">
        <v>6.1</v>
      </c>
      <c r="H119" s="17">
        <v>30.5</v>
      </c>
      <c r="I119" s="18">
        <v>3.3237180531167849E-5</v>
      </c>
    </row>
    <row r="120" spans="1:9" ht="24" customHeight="1" x14ac:dyDescent="0.2">
      <c r="A120" s="14" t="s">
        <v>335</v>
      </c>
      <c r="B120" s="16" t="s">
        <v>336</v>
      </c>
      <c r="C120" s="14" t="s">
        <v>24</v>
      </c>
      <c r="D120" s="14" t="s">
        <v>337</v>
      </c>
      <c r="E120" s="15" t="s">
        <v>54</v>
      </c>
      <c r="F120" s="16">
        <v>42</v>
      </c>
      <c r="G120" s="17">
        <v>0.63</v>
      </c>
      <c r="H120" s="17">
        <v>26.46</v>
      </c>
      <c r="I120" s="18">
        <v>2.8834616290318077E-5</v>
      </c>
    </row>
    <row r="121" spans="1:9" ht="24" customHeight="1" x14ac:dyDescent="0.2">
      <c r="A121" s="14" t="s">
        <v>338</v>
      </c>
      <c r="B121" s="16" t="s">
        <v>339</v>
      </c>
      <c r="C121" s="14" t="s">
        <v>24</v>
      </c>
      <c r="D121" s="14" t="s">
        <v>340</v>
      </c>
      <c r="E121" s="15" t="s">
        <v>54</v>
      </c>
      <c r="F121" s="16">
        <v>17</v>
      </c>
      <c r="G121" s="17">
        <v>1.18</v>
      </c>
      <c r="H121" s="17">
        <v>20.059999999999999</v>
      </c>
      <c r="I121" s="18">
        <v>2.1860257096892692E-5</v>
      </c>
    </row>
    <row r="122" spans="1:9" ht="24" customHeight="1" x14ac:dyDescent="0.2">
      <c r="A122" s="14" t="s">
        <v>341</v>
      </c>
      <c r="B122" s="16" t="s">
        <v>342</v>
      </c>
      <c r="C122" s="14" t="s">
        <v>24</v>
      </c>
      <c r="D122" s="14" t="s">
        <v>343</v>
      </c>
      <c r="E122" s="15" t="s">
        <v>54</v>
      </c>
      <c r="F122" s="16">
        <v>7</v>
      </c>
      <c r="G122" s="17">
        <v>1.9</v>
      </c>
      <c r="H122" s="17">
        <v>13.3</v>
      </c>
      <c r="I122" s="18">
        <v>1.4493590198837128E-5</v>
      </c>
    </row>
    <row r="123" spans="1:9" ht="24" customHeight="1" x14ac:dyDescent="0.2">
      <c r="A123" s="14" t="s">
        <v>344</v>
      </c>
      <c r="B123" s="16" t="s">
        <v>345</v>
      </c>
      <c r="C123" s="14" t="s">
        <v>24</v>
      </c>
      <c r="D123" s="14" t="s">
        <v>346</v>
      </c>
      <c r="E123" s="15" t="s">
        <v>54</v>
      </c>
      <c r="F123" s="16">
        <v>1</v>
      </c>
      <c r="G123" s="17">
        <v>16.399999999999999</v>
      </c>
      <c r="H123" s="17">
        <v>16.399999999999999</v>
      </c>
      <c r="I123" s="18">
        <v>1.7871795433152548E-5</v>
      </c>
    </row>
    <row r="124" spans="1:9" ht="24" customHeight="1" x14ac:dyDescent="0.2">
      <c r="A124" s="14" t="s">
        <v>347</v>
      </c>
      <c r="B124" s="16" t="s">
        <v>348</v>
      </c>
      <c r="C124" s="14" t="s">
        <v>24</v>
      </c>
      <c r="D124" s="14" t="s">
        <v>349</v>
      </c>
      <c r="E124" s="15" t="s">
        <v>54</v>
      </c>
      <c r="F124" s="16">
        <v>2</v>
      </c>
      <c r="G124" s="17">
        <v>3.64</v>
      </c>
      <c r="H124" s="17">
        <v>7.28</v>
      </c>
      <c r="I124" s="18">
        <v>7.9333335825213759E-6</v>
      </c>
    </row>
    <row r="125" spans="1:9" ht="24" customHeight="1" x14ac:dyDescent="0.2">
      <c r="A125" s="14" t="s">
        <v>350</v>
      </c>
      <c r="B125" s="16" t="s">
        <v>351</v>
      </c>
      <c r="C125" s="14" t="s">
        <v>24</v>
      </c>
      <c r="D125" s="14" t="s">
        <v>352</v>
      </c>
      <c r="E125" s="15" t="s">
        <v>54</v>
      </c>
      <c r="F125" s="16">
        <v>1</v>
      </c>
      <c r="G125" s="17">
        <v>7.89</v>
      </c>
      <c r="H125" s="17">
        <v>7.89</v>
      </c>
      <c r="I125" s="18">
        <v>8.5980771931447322E-6</v>
      </c>
    </row>
    <row r="126" spans="1:9" ht="24" customHeight="1" x14ac:dyDescent="0.2">
      <c r="A126" s="14" t="s">
        <v>353</v>
      </c>
      <c r="B126" s="16" t="s">
        <v>354</v>
      </c>
      <c r="C126" s="14" t="s">
        <v>24</v>
      </c>
      <c r="D126" s="14" t="s">
        <v>355</v>
      </c>
      <c r="E126" s="15" t="s">
        <v>54</v>
      </c>
      <c r="F126" s="16">
        <v>1</v>
      </c>
      <c r="G126" s="17">
        <v>4.5</v>
      </c>
      <c r="H126" s="17">
        <v>4.5</v>
      </c>
      <c r="I126" s="18">
        <v>4.9038463078772236E-6</v>
      </c>
    </row>
    <row r="127" spans="1:9" ht="24" customHeight="1" x14ac:dyDescent="0.2">
      <c r="A127" s="14" t="s">
        <v>356</v>
      </c>
      <c r="B127" s="16" t="s">
        <v>357</v>
      </c>
      <c r="C127" s="14" t="s">
        <v>24</v>
      </c>
      <c r="D127" s="14" t="s">
        <v>358</v>
      </c>
      <c r="E127" s="15" t="s">
        <v>54</v>
      </c>
      <c r="F127" s="16">
        <v>3</v>
      </c>
      <c r="G127" s="17">
        <v>4.42</v>
      </c>
      <c r="H127" s="17">
        <v>13.26</v>
      </c>
      <c r="I127" s="18">
        <v>1.4450000453878219E-5</v>
      </c>
    </row>
    <row r="128" spans="1:9" ht="24" customHeight="1" x14ac:dyDescent="0.2">
      <c r="A128" s="14" t="s">
        <v>359</v>
      </c>
      <c r="B128" s="16" t="s">
        <v>360</v>
      </c>
      <c r="C128" s="14" t="s">
        <v>24</v>
      </c>
      <c r="D128" s="14" t="s">
        <v>361</v>
      </c>
      <c r="E128" s="15" t="s">
        <v>54</v>
      </c>
      <c r="F128" s="16">
        <v>1</v>
      </c>
      <c r="G128" s="17">
        <v>9.2899999999999991</v>
      </c>
      <c r="H128" s="17">
        <v>9.2899999999999991</v>
      </c>
      <c r="I128" s="18">
        <v>1.0123718266706535E-5</v>
      </c>
    </row>
    <row r="129" spans="1:9" ht="24" customHeight="1" x14ac:dyDescent="0.2">
      <c r="A129" s="14" t="s">
        <v>362</v>
      </c>
      <c r="B129" s="16" t="s">
        <v>363</v>
      </c>
      <c r="C129" s="14" t="s">
        <v>24</v>
      </c>
      <c r="D129" s="14" t="s">
        <v>364</v>
      </c>
      <c r="E129" s="15" t="s">
        <v>54</v>
      </c>
      <c r="F129" s="16">
        <v>1</v>
      </c>
      <c r="G129" s="17">
        <v>7.96</v>
      </c>
      <c r="H129" s="17">
        <v>7.96</v>
      </c>
      <c r="I129" s="18">
        <v>8.6743592468228231E-6</v>
      </c>
    </row>
    <row r="130" spans="1:9" ht="24" customHeight="1" x14ac:dyDescent="0.2">
      <c r="A130" s="14" t="s">
        <v>365</v>
      </c>
      <c r="B130" s="16" t="s">
        <v>366</v>
      </c>
      <c r="C130" s="14" t="s">
        <v>24</v>
      </c>
      <c r="D130" s="14" t="s">
        <v>367</v>
      </c>
      <c r="E130" s="15" t="s">
        <v>54</v>
      </c>
      <c r="F130" s="16">
        <v>1</v>
      </c>
      <c r="G130" s="17">
        <v>13.45</v>
      </c>
      <c r="H130" s="17">
        <v>13.45</v>
      </c>
      <c r="I130" s="18">
        <v>1.4657051742433035E-5</v>
      </c>
    </row>
    <row r="131" spans="1:9" ht="24" customHeight="1" x14ac:dyDescent="0.2">
      <c r="A131" s="14" t="s">
        <v>368</v>
      </c>
      <c r="B131" s="16" t="s">
        <v>369</v>
      </c>
      <c r="C131" s="14" t="s">
        <v>24</v>
      </c>
      <c r="D131" s="14" t="s">
        <v>370</v>
      </c>
      <c r="E131" s="15" t="s">
        <v>36</v>
      </c>
      <c r="F131" s="16">
        <v>295</v>
      </c>
      <c r="G131" s="17">
        <v>4.8</v>
      </c>
      <c r="H131" s="17">
        <v>1416</v>
      </c>
      <c r="I131" s="18">
        <v>1.5430769715453665E-3</v>
      </c>
    </row>
    <row r="132" spans="1:9" ht="24" customHeight="1" x14ac:dyDescent="0.2">
      <c r="A132" s="14" t="s">
        <v>371</v>
      </c>
      <c r="B132" s="16" t="s">
        <v>372</v>
      </c>
      <c r="C132" s="14" t="s">
        <v>24</v>
      </c>
      <c r="D132" s="14" t="s">
        <v>373</v>
      </c>
      <c r="E132" s="15" t="s">
        <v>36</v>
      </c>
      <c r="F132" s="16">
        <v>33</v>
      </c>
      <c r="G132" s="17">
        <v>10.36</v>
      </c>
      <c r="H132" s="17">
        <v>341.88</v>
      </c>
      <c r="I132" s="18">
        <v>3.7256155016379228E-4</v>
      </c>
    </row>
    <row r="133" spans="1:9" ht="24" customHeight="1" x14ac:dyDescent="0.2">
      <c r="A133" s="14" t="s">
        <v>374</v>
      </c>
      <c r="B133" s="16" t="s">
        <v>375</v>
      </c>
      <c r="C133" s="14" t="s">
        <v>24</v>
      </c>
      <c r="D133" s="14" t="s">
        <v>376</v>
      </c>
      <c r="E133" s="15" t="s">
        <v>36</v>
      </c>
      <c r="F133" s="16">
        <v>6</v>
      </c>
      <c r="G133" s="17">
        <v>16.27</v>
      </c>
      <c r="H133" s="17">
        <v>97.62</v>
      </c>
      <c r="I133" s="18">
        <v>1.0638077257221658E-4</v>
      </c>
    </row>
    <row r="134" spans="1:9" ht="24" customHeight="1" x14ac:dyDescent="0.2">
      <c r="A134" s="14" t="s">
        <v>377</v>
      </c>
      <c r="B134" s="16" t="s">
        <v>378</v>
      </c>
      <c r="C134" s="14" t="s">
        <v>24</v>
      </c>
      <c r="D134" s="14" t="s">
        <v>379</v>
      </c>
      <c r="E134" s="15" t="s">
        <v>36</v>
      </c>
      <c r="F134" s="16">
        <v>45</v>
      </c>
      <c r="G134" s="17">
        <v>17.84</v>
      </c>
      <c r="H134" s="17">
        <v>802.8</v>
      </c>
      <c r="I134" s="18">
        <v>8.7484618132529677E-4</v>
      </c>
    </row>
    <row r="135" spans="1:9" ht="24" customHeight="1" x14ac:dyDescent="0.2">
      <c r="A135" s="14" t="s">
        <v>380</v>
      </c>
      <c r="B135" s="16" t="s">
        <v>381</v>
      </c>
      <c r="C135" s="14" t="s">
        <v>24</v>
      </c>
      <c r="D135" s="14" t="s">
        <v>382</v>
      </c>
      <c r="E135" s="15" t="s">
        <v>54</v>
      </c>
      <c r="F135" s="16">
        <v>1</v>
      </c>
      <c r="G135" s="17">
        <v>42.31</v>
      </c>
      <c r="H135" s="17">
        <v>42.31</v>
      </c>
      <c r="I135" s="18">
        <v>4.610705273028563E-5</v>
      </c>
    </row>
    <row r="136" spans="1:9" ht="24" customHeight="1" x14ac:dyDescent="0.2">
      <c r="A136" s="14" t="s">
        <v>383</v>
      </c>
      <c r="B136" s="16" t="s">
        <v>384</v>
      </c>
      <c r="C136" s="14" t="s">
        <v>24</v>
      </c>
      <c r="D136" s="14" t="s">
        <v>385</v>
      </c>
      <c r="E136" s="15" t="s">
        <v>54</v>
      </c>
      <c r="F136" s="16">
        <v>1</v>
      </c>
      <c r="G136" s="17">
        <v>26.48</v>
      </c>
      <c r="H136" s="17">
        <v>26.48</v>
      </c>
      <c r="I136" s="18">
        <v>2.8856411162797531E-5</v>
      </c>
    </row>
    <row r="137" spans="1:9" ht="26.1" customHeight="1" x14ac:dyDescent="0.2">
      <c r="A137" s="14" t="s">
        <v>386</v>
      </c>
      <c r="B137" s="16" t="s">
        <v>387</v>
      </c>
      <c r="C137" s="14" t="s">
        <v>39</v>
      </c>
      <c r="D137" s="14" t="s">
        <v>388</v>
      </c>
      <c r="E137" s="15" t="s">
        <v>54</v>
      </c>
      <c r="F137" s="16">
        <v>5</v>
      </c>
      <c r="G137" s="17">
        <v>49.48</v>
      </c>
      <c r="H137" s="17">
        <v>247.4</v>
      </c>
      <c r="I137" s="18">
        <v>2.6960257257085002E-4</v>
      </c>
    </row>
    <row r="138" spans="1:9" ht="26.1" customHeight="1" x14ac:dyDescent="0.2">
      <c r="A138" s="14" t="s">
        <v>389</v>
      </c>
      <c r="B138" s="16" t="s">
        <v>390</v>
      </c>
      <c r="C138" s="14" t="s">
        <v>39</v>
      </c>
      <c r="D138" s="14" t="s">
        <v>391</v>
      </c>
      <c r="E138" s="15" t="s">
        <v>54</v>
      </c>
      <c r="F138" s="16">
        <v>10</v>
      </c>
      <c r="G138" s="17">
        <v>1.57</v>
      </c>
      <c r="H138" s="17">
        <v>15.7</v>
      </c>
      <c r="I138" s="18">
        <v>1.7108974896371648E-5</v>
      </c>
    </row>
    <row r="139" spans="1:9" ht="26.1" customHeight="1" x14ac:dyDescent="0.2">
      <c r="A139" s="14" t="s">
        <v>392</v>
      </c>
      <c r="B139" s="16" t="s">
        <v>393</v>
      </c>
      <c r="C139" s="14" t="s">
        <v>39</v>
      </c>
      <c r="D139" s="14" t="s">
        <v>394</v>
      </c>
      <c r="E139" s="15" t="s">
        <v>54</v>
      </c>
      <c r="F139" s="16">
        <v>2</v>
      </c>
      <c r="G139" s="17">
        <v>31.35</v>
      </c>
      <c r="H139" s="17">
        <v>62.7</v>
      </c>
      <c r="I139" s="18">
        <v>6.8326925223089315E-5</v>
      </c>
    </row>
    <row r="140" spans="1:9" ht="26.1" customHeight="1" x14ac:dyDescent="0.2">
      <c r="A140" s="14" t="s">
        <v>395</v>
      </c>
      <c r="B140" s="16" t="s">
        <v>396</v>
      </c>
      <c r="C140" s="14" t="s">
        <v>39</v>
      </c>
      <c r="D140" s="14" t="s">
        <v>397</v>
      </c>
      <c r="E140" s="15" t="s">
        <v>54</v>
      </c>
      <c r="F140" s="16">
        <v>4</v>
      </c>
      <c r="G140" s="17">
        <v>0.78</v>
      </c>
      <c r="H140" s="17">
        <v>3.12</v>
      </c>
      <c r="I140" s="18">
        <v>3.400000106794875E-6</v>
      </c>
    </row>
    <row r="141" spans="1:9" ht="26.1" customHeight="1" x14ac:dyDescent="0.2">
      <c r="A141" s="14" t="s">
        <v>398</v>
      </c>
      <c r="B141" s="16" t="s">
        <v>399</v>
      </c>
      <c r="C141" s="14" t="s">
        <v>39</v>
      </c>
      <c r="D141" s="14" t="s">
        <v>400</v>
      </c>
      <c r="E141" s="15" t="s">
        <v>54</v>
      </c>
      <c r="F141" s="16">
        <v>6</v>
      </c>
      <c r="G141" s="17">
        <v>72.13</v>
      </c>
      <c r="H141" s="17">
        <v>432.78</v>
      </c>
      <c r="I141" s="18">
        <v>4.7161924558291219E-4</v>
      </c>
    </row>
    <row r="142" spans="1:9" ht="26.1" customHeight="1" x14ac:dyDescent="0.2">
      <c r="A142" s="14" t="s">
        <v>401</v>
      </c>
      <c r="B142" s="16" t="s">
        <v>396</v>
      </c>
      <c r="C142" s="14" t="s">
        <v>39</v>
      </c>
      <c r="D142" s="14" t="s">
        <v>397</v>
      </c>
      <c r="E142" s="15" t="s">
        <v>54</v>
      </c>
      <c r="F142" s="16">
        <v>6</v>
      </c>
      <c r="G142" s="17">
        <v>0.78</v>
      </c>
      <c r="H142" s="17">
        <v>4.68</v>
      </c>
      <c r="I142" s="18">
        <v>5.1000001601923129E-6</v>
      </c>
    </row>
    <row r="143" spans="1:9" ht="26.1" customHeight="1" x14ac:dyDescent="0.2">
      <c r="A143" s="14" t="s">
        <v>402</v>
      </c>
      <c r="B143" s="16" t="s">
        <v>403</v>
      </c>
      <c r="C143" s="14" t="s">
        <v>39</v>
      </c>
      <c r="D143" s="14" t="s">
        <v>404</v>
      </c>
      <c r="E143" s="15" t="s">
        <v>54</v>
      </c>
      <c r="F143" s="16">
        <v>6</v>
      </c>
      <c r="G143" s="17">
        <v>2.73</v>
      </c>
      <c r="H143" s="17">
        <v>16.38</v>
      </c>
      <c r="I143" s="18">
        <v>1.7850000560673094E-5</v>
      </c>
    </row>
    <row r="144" spans="1:9" ht="26.1" customHeight="1" x14ac:dyDescent="0.2">
      <c r="A144" s="14" t="s">
        <v>405</v>
      </c>
      <c r="B144" s="16" t="s">
        <v>406</v>
      </c>
      <c r="C144" s="14" t="s">
        <v>39</v>
      </c>
      <c r="D144" s="14" t="s">
        <v>407</v>
      </c>
      <c r="E144" s="15" t="s">
        <v>54</v>
      </c>
      <c r="F144" s="16">
        <v>1</v>
      </c>
      <c r="G144" s="17">
        <v>5153.7700000000004</v>
      </c>
      <c r="H144" s="17">
        <v>5153.7700000000004</v>
      </c>
      <c r="I144" s="18">
        <v>5.6162879969218664E-3</v>
      </c>
    </row>
    <row r="145" spans="1:9" ht="24" customHeight="1" x14ac:dyDescent="0.2">
      <c r="A145" s="5" t="s">
        <v>408</v>
      </c>
      <c r="B145" s="5"/>
      <c r="C145" s="5"/>
      <c r="D145" s="5" t="s">
        <v>409</v>
      </c>
      <c r="E145" s="5"/>
      <c r="F145" s="6">
        <v>1</v>
      </c>
      <c r="G145" s="5"/>
      <c r="H145" s="7">
        <v>27892.97</v>
      </c>
      <c r="I145" s="8">
        <v>3.039618621116226E-2</v>
      </c>
    </row>
    <row r="146" spans="1:9" ht="24" customHeight="1" x14ac:dyDescent="0.2">
      <c r="A146" s="5" t="s">
        <v>410</v>
      </c>
      <c r="B146" s="5"/>
      <c r="C146" s="5"/>
      <c r="D146" s="5" t="s">
        <v>116</v>
      </c>
      <c r="E146" s="5"/>
      <c r="F146" s="6">
        <v>1</v>
      </c>
      <c r="G146" s="5"/>
      <c r="H146" s="7">
        <v>0</v>
      </c>
      <c r="I146" s="8">
        <v>0</v>
      </c>
    </row>
    <row r="147" spans="1:9" ht="26.1" customHeight="1" x14ac:dyDescent="0.2">
      <c r="A147" s="9" t="s">
        <v>411</v>
      </c>
      <c r="B147" s="11" t="s">
        <v>100</v>
      </c>
      <c r="C147" s="9" t="s">
        <v>24</v>
      </c>
      <c r="D147" s="9" t="s">
        <v>101</v>
      </c>
      <c r="E147" s="10" t="s">
        <v>47</v>
      </c>
      <c r="F147" s="11">
        <v>5.27</v>
      </c>
      <c r="G147" s="12">
        <v>57.86</v>
      </c>
      <c r="H147" s="12">
        <v>304.92</v>
      </c>
      <c r="I147" s="13">
        <v>3.322846258217607E-4</v>
      </c>
    </row>
    <row r="148" spans="1:9" ht="26.1" customHeight="1" x14ac:dyDescent="0.2">
      <c r="A148" s="9" t="s">
        <v>412</v>
      </c>
      <c r="B148" s="11" t="s">
        <v>413</v>
      </c>
      <c r="C148" s="9" t="s">
        <v>39</v>
      </c>
      <c r="D148" s="9" t="s">
        <v>414</v>
      </c>
      <c r="E148" s="10" t="s">
        <v>120</v>
      </c>
      <c r="F148" s="11">
        <v>51.68</v>
      </c>
      <c r="G148" s="12">
        <v>15.7</v>
      </c>
      <c r="H148" s="12">
        <v>811.37</v>
      </c>
      <c r="I148" s="13">
        <v>8.8418528418274288E-4</v>
      </c>
    </row>
    <row r="149" spans="1:9" ht="39" customHeight="1" x14ac:dyDescent="0.2">
      <c r="A149" s="9" t="s">
        <v>415</v>
      </c>
      <c r="B149" s="11" t="s">
        <v>416</v>
      </c>
      <c r="C149" s="9" t="s">
        <v>39</v>
      </c>
      <c r="D149" s="9" t="s">
        <v>417</v>
      </c>
      <c r="E149" s="10" t="s">
        <v>26</v>
      </c>
      <c r="F149" s="11">
        <v>20.82</v>
      </c>
      <c r="G149" s="12">
        <v>177.89</v>
      </c>
      <c r="H149" s="12">
        <v>3703.66</v>
      </c>
      <c r="I149" s="13">
        <v>4.0360398703627905E-3</v>
      </c>
    </row>
    <row r="150" spans="1:9" ht="39" customHeight="1" x14ac:dyDescent="0.2">
      <c r="A150" s="9" t="s">
        <v>418</v>
      </c>
      <c r="B150" s="11" t="s">
        <v>131</v>
      </c>
      <c r="C150" s="9" t="s">
        <v>39</v>
      </c>
      <c r="D150" s="9" t="s">
        <v>132</v>
      </c>
      <c r="E150" s="10" t="s">
        <v>47</v>
      </c>
      <c r="F150" s="11">
        <v>2.65</v>
      </c>
      <c r="G150" s="12">
        <v>972.45</v>
      </c>
      <c r="H150" s="12">
        <v>2576.9899999999998</v>
      </c>
      <c r="I150" s="13">
        <v>2.8082584215414503E-3</v>
      </c>
    </row>
    <row r="151" spans="1:9" ht="24" customHeight="1" x14ac:dyDescent="0.2">
      <c r="A151" s="5" t="s">
        <v>419</v>
      </c>
      <c r="B151" s="5"/>
      <c r="C151" s="5"/>
      <c r="D151" s="5" t="s">
        <v>420</v>
      </c>
      <c r="E151" s="5"/>
      <c r="F151" s="6">
        <v>1</v>
      </c>
      <c r="G151" s="5"/>
      <c r="H151" s="7">
        <v>20496.03</v>
      </c>
      <c r="I151" s="8">
        <v>2.2335418009253514E-2</v>
      </c>
    </row>
    <row r="152" spans="1:9" ht="39" customHeight="1" x14ac:dyDescent="0.2">
      <c r="A152" s="9" t="s">
        <v>421</v>
      </c>
      <c r="B152" s="11" t="s">
        <v>136</v>
      </c>
      <c r="C152" s="9" t="s">
        <v>39</v>
      </c>
      <c r="D152" s="9" t="s">
        <v>137</v>
      </c>
      <c r="E152" s="10" t="s">
        <v>120</v>
      </c>
      <c r="F152" s="11">
        <v>56.93</v>
      </c>
      <c r="G152" s="12">
        <v>10.52</v>
      </c>
      <c r="H152" s="12">
        <v>598.9</v>
      </c>
      <c r="I152" s="13">
        <v>6.5264745639725984E-4</v>
      </c>
    </row>
    <row r="153" spans="1:9" ht="39" customHeight="1" x14ac:dyDescent="0.2">
      <c r="A153" s="9" t="s">
        <v>422</v>
      </c>
      <c r="B153" s="11" t="s">
        <v>142</v>
      </c>
      <c r="C153" s="9" t="s">
        <v>39</v>
      </c>
      <c r="D153" s="9" t="s">
        <v>143</v>
      </c>
      <c r="E153" s="10" t="s">
        <v>120</v>
      </c>
      <c r="F153" s="11">
        <v>12.47</v>
      </c>
      <c r="G153" s="12">
        <v>15.77</v>
      </c>
      <c r="H153" s="12">
        <v>196.65</v>
      </c>
      <c r="I153" s="13">
        <v>2.1429808365423469E-4</v>
      </c>
    </row>
    <row r="154" spans="1:9" ht="26.1" customHeight="1" x14ac:dyDescent="0.2">
      <c r="A154" s="9" t="s">
        <v>423</v>
      </c>
      <c r="B154" s="11" t="s">
        <v>424</v>
      </c>
      <c r="C154" s="9" t="s">
        <v>39</v>
      </c>
      <c r="D154" s="9" t="s">
        <v>425</v>
      </c>
      <c r="E154" s="10" t="s">
        <v>26</v>
      </c>
      <c r="F154" s="11">
        <v>17.79</v>
      </c>
      <c r="G154" s="12">
        <v>82.7</v>
      </c>
      <c r="H154" s="12">
        <v>1471.23</v>
      </c>
      <c r="I154" s="13">
        <v>1.6032635118973795E-3</v>
      </c>
    </row>
    <row r="155" spans="1:9" ht="51.95" customHeight="1" x14ac:dyDescent="0.2">
      <c r="A155" s="9" t="s">
        <v>426</v>
      </c>
      <c r="B155" s="11" t="s">
        <v>427</v>
      </c>
      <c r="C155" s="9" t="s">
        <v>39</v>
      </c>
      <c r="D155" s="9" t="s">
        <v>428</v>
      </c>
      <c r="E155" s="10" t="s">
        <v>26</v>
      </c>
      <c r="F155" s="11">
        <v>17.79</v>
      </c>
      <c r="G155" s="12">
        <v>55.8</v>
      </c>
      <c r="H155" s="12">
        <v>992.68</v>
      </c>
      <c r="I155" s="13">
        <v>1.0817667006452361E-3</v>
      </c>
    </row>
    <row r="156" spans="1:9" ht="39" customHeight="1" x14ac:dyDescent="0.2">
      <c r="A156" s="9" t="s">
        <v>429</v>
      </c>
      <c r="B156" s="11" t="s">
        <v>131</v>
      </c>
      <c r="C156" s="9" t="s">
        <v>39</v>
      </c>
      <c r="D156" s="9" t="s">
        <v>132</v>
      </c>
      <c r="E156" s="10" t="s">
        <v>47</v>
      </c>
      <c r="F156" s="11">
        <v>1.33</v>
      </c>
      <c r="G156" s="12">
        <v>972.45</v>
      </c>
      <c r="H156" s="12">
        <v>1293.3499999999999</v>
      </c>
      <c r="I156" s="13">
        <v>1.4094199160651127E-3</v>
      </c>
    </row>
    <row r="157" spans="1:9" ht="24" customHeight="1" x14ac:dyDescent="0.2">
      <c r="A157" s="5" t="s">
        <v>430</v>
      </c>
      <c r="B157" s="5"/>
      <c r="C157" s="5"/>
      <c r="D157" s="5" t="s">
        <v>431</v>
      </c>
      <c r="E157" s="5"/>
      <c r="F157" s="6">
        <v>1</v>
      </c>
      <c r="G157" s="5"/>
      <c r="H157" s="7">
        <v>15943.22</v>
      </c>
      <c r="I157" s="8">
        <v>1.7374022340594292E-2</v>
      </c>
    </row>
    <row r="158" spans="1:9" ht="39" customHeight="1" x14ac:dyDescent="0.2">
      <c r="A158" s="9" t="s">
        <v>432</v>
      </c>
      <c r="B158" s="11" t="s">
        <v>139</v>
      </c>
      <c r="C158" s="9" t="s">
        <v>39</v>
      </c>
      <c r="D158" s="9" t="s">
        <v>140</v>
      </c>
      <c r="E158" s="10" t="s">
        <v>120</v>
      </c>
      <c r="F158" s="11">
        <v>35.520000000000003</v>
      </c>
      <c r="G158" s="12">
        <v>12.52</v>
      </c>
      <c r="H158" s="12">
        <v>444.71</v>
      </c>
      <c r="I158" s="13">
        <v>4.8461988701690669E-4</v>
      </c>
    </row>
    <row r="159" spans="1:9" ht="39" customHeight="1" x14ac:dyDescent="0.2">
      <c r="A159" s="9" t="s">
        <v>433</v>
      </c>
      <c r="B159" s="11" t="s">
        <v>142</v>
      </c>
      <c r="C159" s="9" t="s">
        <v>39</v>
      </c>
      <c r="D159" s="9" t="s">
        <v>143</v>
      </c>
      <c r="E159" s="10" t="s">
        <v>120</v>
      </c>
      <c r="F159" s="11">
        <v>6.88</v>
      </c>
      <c r="G159" s="12">
        <v>15.77</v>
      </c>
      <c r="H159" s="12">
        <v>108.49</v>
      </c>
      <c r="I159" s="13">
        <v>1.182262857648E-4</v>
      </c>
    </row>
    <row r="160" spans="1:9" ht="26.1" customHeight="1" x14ac:dyDescent="0.2">
      <c r="A160" s="9" t="s">
        <v>434</v>
      </c>
      <c r="B160" s="11" t="s">
        <v>435</v>
      </c>
      <c r="C160" s="9" t="s">
        <v>39</v>
      </c>
      <c r="D160" s="9" t="s">
        <v>436</v>
      </c>
      <c r="E160" s="10" t="s">
        <v>26</v>
      </c>
      <c r="F160" s="11">
        <v>10.74</v>
      </c>
      <c r="G160" s="12">
        <v>98.52</v>
      </c>
      <c r="H160" s="12">
        <v>1058.0999999999999</v>
      </c>
      <c r="I160" s="13">
        <v>1.1530577285255312E-3</v>
      </c>
    </row>
    <row r="161" spans="1:9" ht="39" customHeight="1" x14ac:dyDescent="0.2">
      <c r="A161" s="9" t="s">
        <v>437</v>
      </c>
      <c r="B161" s="11" t="s">
        <v>438</v>
      </c>
      <c r="C161" s="9" t="s">
        <v>39</v>
      </c>
      <c r="D161" s="9" t="s">
        <v>439</v>
      </c>
      <c r="E161" s="10" t="s">
        <v>26</v>
      </c>
      <c r="F161" s="11">
        <v>10.74</v>
      </c>
      <c r="G161" s="12">
        <v>194.03</v>
      </c>
      <c r="H161" s="12">
        <v>2083.88</v>
      </c>
      <c r="I161" s="13">
        <v>2.2708949431242643E-3</v>
      </c>
    </row>
    <row r="162" spans="1:9" ht="39" customHeight="1" x14ac:dyDescent="0.2">
      <c r="A162" s="9" t="s">
        <v>440</v>
      </c>
      <c r="B162" s="11" t="s">
        <v>441</v>
      </c>
      <c r="C162" s="9" t="s">
        <v>39</v>
      </c>
      <c r="D162" s="9" t="s">
        <v>442</v>
      </c>
      <c r="E162" s="10" t="s">
        <v>47</v>
      </c>
      <c r="F162" s="11">
        <v>0.64</v>
      </c>
      <c r="G162" s="12">
        <v>929.14</v>
      </c>
      <c r="H162" s="12">
        <v>594.64</v>
      </c>
      <c r="I162" s="13">
        <v>6.4800514855913613E-4</v>
      </c>
    </row>
    <row r="163" spans="1:9" ht="24" customHeight="1" x14ac:dyDescent="0.2">
      <c r="A163" s="5" t="s">
        <v>443</v>
      </c>
      <c r="B163" s="5"/>
      <c r="C163" s="5"/>
      <c r="D163" s="5" t="s">
        <v>444</v>
      </c>
      <c r="E163" s="5"/>
      <c r="F163" s="6">
        <v>1</v>
      </c>
      <c r="G163" s="5"/>
      <c r="H163" s="7">
        <v>2993.47</v>
      </c>
      <c r="I163" s="8">
        <v>3.2621148460536074E-3</v>
      </c>
    </row>
    <row r="164" spans="1:9" ht="39" customHeight="1" x14ac:dyDescent="0.2">
      <c r="A164" s="9" t="s">
        <v>445</v>
      </c>
      <c r="B164" s="11" t="s">
        <v>139</v>
      </c>
      <c r="C164" s="9" t="s">
        <v>39</v>
      </c>
      <c r="D164" s="9" t="s">
        <v>140</v>
      </c>
      <c r="E164" s="10" t="s">
        <v>120</v>
      </c>
      <c r="F164" s="11">
        <v>29.16</v>
      </c>
      <c r="G164" s="12">
        <v>12.52</v>
      </c>
      <c r="H164" s="12">
        <v>365.08</v>
      </c>
      <c r="I164" s="13">
        <v>3.9784360223995928E-4</v>
      </c>
    </row>
    <row r="165" spans="1:9" ht="39" customHeight="1" x14ac:dyDescent="0.2">
      <c r="A165" s="9" t="s">
        <v>446</v>
      </c>
      <c r="B165" s="11" t="s">
        <v>142</v>
      </c>
      <c r="C165" s="9" t="s">
        <v>39</v>
      </c>
      <c r="D165" s="9" t="s">
        <v>143</v>
      </c>
      <c r="E165" s="10" t="s">
        <v>120</v>
      </c>
      <c r="F165" s="11">
        <v>8.3800000000000008</v>
      </c>
      <c r="G165" s="12">
        <v>15.77</v>
      </c>
      <c r="H165" s="12">
        <v>132.15</v>
      </c>
      <c r="I165" s="13">
        <v>1.4400961990799447E-4</v>
      </c>
    </row>
    <row r="166" spans="1:9" ht="26.1" customHeight="1" x14ac:dyDescent="0.2">
      <c r="A166" s="9" t="s">
        <v>447</v>
      </c>
      <c r="B166" s="11" t="s">
        <v>424</v>
      </c>
      <c r="C166" s="9" t="s">
        <v>39</v>
      </c>
      <c r="D166" s="9" t="s">
        <v>425</v>
      </c>
      <c r="E166" s="10" t="s">
        <v>26</v>
      </c>
      <c r="F166" s="11">
        <v>9.41</v>
      </c>
      <c r="G166" s="12">
        <v>82.7</v>
      </c>
      <c r="H166" s="12">
        <v>778.2</v>
      </c>
      <c r="I166" s="13">
        <v>8.4803848817556786E-4</v>
      </c>
    </row>
    <row r="167" spans="1:9" ht="39" customHeight="1" x14ac:dyDescent="0.2">
      <c r="A167" s="9" t="s">
        <v>448</v>
      </c>
      <c r="B167" s="11" t="s">
        <v>449</v>
      </c>
      <c r="C167" s="9" t="s">
        <v>39</v>
      </c>
      <c r="D167" s="9" t="s">
        <v>450</v>
      </c>
      <c r="E167" s="10" t="s">
        <v>26</v>
      </c>
      <c r="F167" s="11">
        <v>9.41</v>
      </c>
      <c r="G167" s="12">
        <v>136.01</v>
      </c>
      <c r="H167" s="12">
        <v>1279.8499999999999</v>
      </c>
      <c r="I167" s="13">
        <v>1.3947083771414812E-3</v>
      </c>
    </row>
    <row r="168" spans="1:9" ht="39" customHeight="1" x14ac:dyDescent="0.2">
      <c r="A168" s="9" t="s">
        <v>451</v>
      </c>
      <c r="B168" s="11" t="s">
        <v>452</v>
      </c>
      <c r="C168" s="9" t="s">
        <v>39</v>
      </c>
      <c r="D168" s="9" t="s">
        <v>453</v>
      </c>
      <c r="E168" s="10" t="s">
        <v>47</v>
      </c>
      <c r="F168" s="11">
        <v>0.47</v>
      </c>
      <c r="G168" s="12">
        <v>932.32</v>
      </c>
      <c r="H168" s="12">
        <v>438.19</v>
      </c>
      <c r="I168" s="13">
        <v>4.7751475858860459E-4</v>
      </c>
    </row>
    <row r="169" spans="1:9" ht="24" customHeight="1" x14ac:dyDescent="0.2">
      <c r="A169" s="5" t="s">
        <v>454</v>
      </c>
      <c r="B169" s="5"/>
      <c r="C169" s="5"/>
      <c r="D169" s="5" t="s">
        <v>455</v>
      </c>
      <c r="E169" s="5"/>
      <c r="F169" s="6">
        <v>1</v>
      </c>
      <c r="G169" s="5"/>
      <c r="H169" s="7">
        <v>8659.93</v>
      </c>
      <c r="I169" s="8">
        <v>9.4371035015500451E-3</v>
      </c>
    </row>
    <row r="170" spans="1:9" ht="39" customHeight="1" x14ac:dyDescent="0.2">
      <c r="A170" s="9" t="s">
        <v>456</v>
      </c>
      <c r="B170" s="11" t="s">
        <v>136</v>
      </c>
      <c r="C170" s="9" t="s">
        <v>39</v>
      </c>
      <c r="D170" s="9" t="s">
        <v>137</v>
      </c>
      <c r="E170" s="10" t="s">
        <v>120</v>
      </c>
      <c r="F170" s="11">
        <v>27.5</v>
      </c>
      <c r="G170" s="12">
        <v>10.52</v>
      </c>
      <c r="H170" s="12">
        <v>289.3</v>
      </c>
      <c r="I170" s="13">
        <v>3.1526283041530685E-4</v>
      </c>
    </row>
    <row r="171" spans="1:9" ht="39" customHeight="1" x14ac:dyDescent="0.2">
      <c r="A171" s="9" t="s">
        <v>457</v>
      </c>
      <c r="B171" s="11" t="s">
        <v>142</v>
      </c>
      <c r="C171" s="9" t="s">
        <v>39</v>
      </c>
      <c r="D171" s="9" t="s">
        <v>143</v>
      </c>
      <c r="E171" s="10" t="s">
        <v>120</v>
      </c>
      <c r="F171" s="11">
        <v>15.04</v>
      </c>
      <c r="G171" s="12">
        <v>15.77</v>
      </c>
      <c r="H171" s="12">
        <v>237.18</v>
      </c>
      <c r="I171" s="13">
        <v>2.584653927338489E-4</v>
      </c>
    </row>
    <row r="172" spans="1:9" ht="39" customHeight="1" x14ac:dyDescent="0.2">
      <c r="A172" s="9" t="s">
        <v>458</v>
      </c>
      <c r="B172" s="11" t="s">
        <v>139</v>
      </c>
      <c r="C172" s="9" t="s">
        <v>39</v>
      </c>
      <c r="D172" s="9" t="s">
        <v>140</v>
      </c>
      <c r="E172" s="10" t="s">
        <v>120</v>
      </c>
      <c r="F172" s="11">
        <v>17.760000000000002</v>
      </c>
      <c r="G172" s="12">
        <v>12.52</v>
      </c>
      <c r="H172" s="12">
        <v>222.35</v>
      </c>
      <c r="I172" s="13">
        <v>2.4230449479033348E-4</v>
      </c>
    </row>
    <row r="173" spans="1:9" ht="39" customHeight="1" x14ac:dyDescent="0.2">
      <c r="A173" s="9" t="s">
        <v>459</v>
      </c>
      <c r="B173" s="11" t="s">
        <v>438</v>
      </c>
      <c r="C173" s="9" t="s">
        <v>39</v>
      </c>
      <c r="D173" s="9" t="s">
        <v>439</v>
      </c>
      <c r="E173" s="10" t="s">
        <v>26</v>
      </c>
      <c r="F173" s="11">
        <v>16.829999999999998</v>
      </c>
      <c r="G173" s="12">
        <v>194.03</v>
      </c>
      <c r="H173" s="12">
        <v>3265.52</v>
      </c>
      <c r="I173" s="13">
        <v>3.5585795989553849E-3</v>
      </c>
    </row>
    <row r="174" spans="1:9" ht="39" customHeight="1" x14ac:dyDescent="0.2">
      <c r="A174" s="9" t="s">
        <v>460</v>
      </c>
      <c r="B174" s="11" t="s">
        <v>441</v>
      </c>
      <c r="C174" s="9" t="s">
        <v>39</v>
      </c>
      <c r="D174" s="9" t="s">
        <v>442</v>
      </c>
      <c r="E174" s="10" t="s">
        <v>47</v>
      </c>
      <c r="F174" s="11">
        <v>1.29</v>
      </c>
      <c r="G174" s="12">
        <v>929.14</v>
      </c>
      <c r="H174" s="12">
        <v>1198.5899999999999</v>
      </c>
      <c r="I174" s="13">
        <v>1.3061558102574582E-3</v>
      </c>
    </row>
    <row r="175" spans="1:9" ht="24" customHeight="1" x14ac:dyDescent="0.2">
      <c r="A175" s="5" t="s">
        <v>461</v>
      </c>
      <c r="B175" s="5"/>
      <c r="C175" s="5"/>
      <c r="D175" s="5" t="s">
        <v>462</v>
      </c>
      <c r="E175" s="5"/>
      <c r="F175" s="6">
        <v>1</v>
      </c>
      <c r="G175" s="5"/>
      <c r="H175" s="7">
        <v>3446.99</v>
      </c>
      <c r="I175" s="8">
        <v>3.7563353743977138E-3</v>
      </c>
    </row>
    <row r="176" spans="1:9" ht="39" customHeight="1" x14ac:dyDescent="0.2">
      <c r="A176" s="9" t="s">
        <v>463</v>
      </c>
      <c r="B176" s="11" t="s">
        <v>464</v>
      </c>
      <c r="C176" s="9" t="s">
        <v>39</v>
      </c>
      <c r="D176" s="9" t="s">
        <v>465</v>
      </c>
      <c r="E176" s="10" t="s">
        <v>47</v>
      </c>
      <c r="F176" s="11">
        <v>1.6</v>
      </c>
      <c r="G176" s="12">
        <v>18.84</v>
      </c>
      <c r="H176" s="12">
        <v>30.14</v>
      </c>
      <c r="I176" s="13">
        <v>3.2844872826537675E-5</v>
      </c>
    </row>
    <row r="177" spans="1:9" ht="51.95" customHeight="1" x14ac:dyDescent="0.2">
      <c r="A177" s="9" t="s">
        <v>466</v>
      </c>
      <c r="B177" s="11" t="s">
        <v>467</v>
      </c>
      <c r="C177" s="9" t="s">
        <v>39</v>
      </c>
      <c r="D177" s="9" t="s">
        <v>468</v>
      </c>
      <c r="E177" s="10" t="s">
        <v>26</v>
      </c>
      <c r="F177" s="11">
        <v>16.079999999999998</v>
      </c>
      <c r="G177" s="12">
        <v>173.57</v>
      </c>
      <c r="H177" s="12">
        <v>2791</v>
      </c>
      <c r="I177" s="13">
        <v>3.0414744545078517E-3</v>
      </c>
    </row>
    <row r="178" spans="1:9" ht="24" customHeight="1" x14ac:dyDescent="0.2">
      <c r="A178" s="5" t="s">
        <v>469</v>
      </c>
      <c r="B178" s="5"/>
      <c r="C178" s="5"/>
      <c r="D178" s="5" t="s">
        <v>470</v>
      </c>
      <c r="E178" s="5"/>
      <c r="F178" s="6">
        <v>1</v>
      </c>
      <c r="G178" s="5"/>
      <c r="H178" s="7">
        <v>625.85</v>
      </c>
      <c r="I178" s="8">
        <v>6.8201604706332451E-4</v>
      </c>
    </row>
    <row r="179" spans="1:9" ht="26.1" customHeight="1" x14ac:dyDescent="0.2">
      <c r="A179" s="9" t="s">
        <v>471</v>
      </c>
      <c r="B179" s="11" t="s">
        <v>472</v>
      </c>
      <c r="C179" s="9" t="s">
        <v>39</v>
      </c>
      <c r="D179" s="9" t="s">
        <v>473</v>
      </c>
      <c r="E179" s="10" t="s">
        <v>36</v>
      </c>
      <c r="F179" s="11">
        <v>6.52</v>
      </c>
      <c r="G179" s="12">
        <v>95.99</v>
      </c>
      <c r="H179" s="12">
        <v>625.85</v>
      </c>
      <c r="I179" s="13">
        <v>6.8201604706332451E-4</v>
      </c>
    </row>
    <row r="180" spans="1:9" ht="24" customHeight="1" x14ac:dyDescent="0.2">
      <c r="A180" s="5" t="s">
        <v>474</v>
      </c>
      <c r="B180" s="5"/>
      <c r="C180" s="5"/>
      <c r="D180" s="5" t="s">
        <v>475</v>
      </c>
      <c r="E180" s="5"/>
      <c r="F180" s="6">
        <v>1</v>
      </c>
      <c r="G180" s="5"/>
      <c r="H180" s="7">
        <v>26567.61</v>
      </c>
      <c r="I180" s="8">
        <v>2.8951883601693779E-2</v>
      </c>
    </row>
    <row r="181" spans="1:9" ht="24" customHeight="1" x14ac:dyDescent="0.2">
      <c r="A181" s="14" t="s">
        <v>476</v>
      </c>
      <c r="B181" s="16" t="s">
        <v>477</v>
      </c>
      <c r="C181" s="14" t="s">
        <v>24</v>
      </c>
      <c r="D181" s="14" t="s">
        <v>478</v>
      </c>
      <c r="E181" s="15" t="s">
        <v>36</v>
      </c>
      <c r="F181" s="16">
        <v>99</v>
      </c>
      <c r="G181" s="17">
        <v>6.55</v>
      </c>
      <c r="H181" s="17">
        <v>648.45000000000005</v>
      </c>
      <c r="I181" s="18">
        <v>7.0664425296510793E-4</v>
      </c>
    </row>
    <row r="182" spans="1:9" ht="24" customHeight="1" x14ac:dyDescent="0.2">
      <c r="A182" s="14" t="s">
        <v>479</v>
      </c>
      <c r="B182" s="16" t="s">
        <v>480</v>
      </c>
      <c r="C182" s="14" t="s">
        <v>24</v>
      </c>
      <c r="D182" s="14" t="s">
        <v>481</v>
      </c>
      <c r="E182" s="15" t="s">
        <v>36</v>
      </c>
      <c r="F182" s="16">
        <v>39</v>
      </c>
      <c r="G182" s="17">
        <v>10.89</v>
      </c>
      <c r="H182" s="17">
        <v>424.71</v>
      </c>
      <c r="I182" s="18">
        <v>4.6282501453745239E-4</v>
      </c>
    </row>
    <row r="183" spans="1:9" ht="24" customHeight="1" x14ac:dyDescent="0.2">
      <c r="A183" s="14" t="s">
        <v>482</v>
      </c>
      <c r="B183" s="16" t="s">
        <v>483</v>
      </c>
      <c r="C183" s="14" t="s">
        <v>24</v>
      </c>
      <c r="D183" s="14" t="s">
        <v>484</v>
      </c>
      <c r="E183" s="15" t="s">
        <v>36</v>
      </c>
      <c r="F183" s="16">
        <v>15</v>
      </c>
      <c r="G183" s="17">
        <v>21.26</v>
      </c>
      <c r="H183" s="17">
        <v>318.89999999999998</v>
      </c>
      <c r="I183" s="18">
        <v>3.4751924168489927E-4</v>
      </c>
    </row>
    <row r="184" spans="1:9" ht="24" customHeight="1" x14ac:dyDescent="0.2">
      <c r="A184" s="14" t="s">
        <v>485</v>
      </c>
      <c r="B184" s="16" t="s">
        <v>486</v>
      </c>
      <c r="C184" s="14" t="s">
        <v>24</v>
      </c>
      <c r="D184" s="14" t="s">
        <v>487</v>
      </c>
      <c r="E184" s="15" t="s">
        <v>36</v>
      </c>
      <c r="F184" s="16">
        <v>66</v>
      </c>
      <c r="G184" s="17">
        <v>15</v>
      </c>
      <c r="H184" s="17">
        <v>990</v>
      </c>
      <c r="I184" s="18">
        <v>1.0788461877329892E-3</v>
      </c>
    </row>
    <row r="185" spans="1:9" ht="24" customHeight="1" x14ac:dyDescent="0.2">
      <c r="A185" s="14" t="s">
        <v>488</v>
      </c>
      <c r="B185" s="16" t="s">
        <v>489</v>
      </c>
      <c r="C185" s="14" t="s">
        <v>24</v>
      </c>
      <c r="D185" s="14" t="s">
        <v>490</v>
      </c>
      <c r="E185" s="15" t="s">
        <v>54</v>
      </c>
      <c r="F185" s="16">
        <v>9</v>
      </c>
      <c r="G185" s="17">
        <v>23.16</v>
      </c>
      <c r="H185" s="17">
        <v>208.44</v>
      </c>
      <c r="I185" s="18">
        <v>2.2714616098087301E-4</v>
      </c>
    </row>
    <row r="186" spans="1:9" ht="24" customHeight="1" x14ac:dyDescent="0.2">
      <c r="A186" s="14" t="s">
        <v>491</v>
      </c>
      <c r="B186" s="16" t="s">
        <v>492</v>
      </c>
      <c r="C186" s="14" t="s">
        <v>24</v>
      </c>
      <c r="D186" s="14" t="s">
        <v>493</v>
      </c>
      <c r="E186" s="15" t="s">
        <v>54</v>
      </c>
      <c r="F186" s="16">
        <v>4</v>
      </c>
      <c r="G186" s="17">
        <v>40.99</v>
      </c>
      <c r="H186" s="17">
        <v>163.96</v>
      </c>
      <c r="I186" s="18">
        <v>1.7867436458656659E-4</v>
      </c>
    </row>
    <row r="187" spans="1:9" ht="24" customHeight="1" x14ac:dyDescent="0.2">
      <c r="A187" s="14" t="s">
        <v>494</v>
      </c>
      <c r="B187" s="16" t="s">
        <v>495</v>
      </c>
      <c r="C187" s="14" t="s">
        <v>24</v>
      </c>
      <c r="D187" s="14" t="s">
        <v>496</v>
      </c>
      <c r="E187" s="15" t="s">
        <v>54</v>
      </c>
      <c r="F187" s="16">
        <v>1</v>
      </c>
      <c r="G187" s="17">
        <v>16.79</v>
      </c>
      <c r="H187" s="17">
        <v>16.79</v>
      </c>
      <c r="I187" s="18">
        <v>1.8296795446501909E-5</v>
      </c>
    </row>
    <row r="188" spans="1:9" ht="24" customHeight="1" x14ac:dyDescent="0.2">
      <c r="A188" s="14" t="s">
        <v>497</v>
      </c>
      <c r="B188" s="16" t="s">
        <v>498</v>
      </c>
      <c r="C188" s="14" t="s">
        <v>24</v>
      </c>
      <c r="D188" s="14" t="s">
        <v>499</v>
      </c>
      <c r="E188" s="15" t="s">
        <v>54</v>
      </c>
      <c r="F188" s="16">
        <v>7</v>
      </c>
      <c r="G188" s="17">
        <v>16.899999999999999</v>
      </c>
      <c r="H188" s="17">
        <v>118.3</v>
      </c>
      <c r="I188" s="18">
        <v>1.2891667071597234E-4</v>
      </c>
    </row>
    <row r="189" spans="1:9" ht="24" customHeight="1" x14ac:dyDescent="0.2">
      <c r="A189" s="14" t="s">
        <v>500</v>
      </c>
      <c r="B189" s="16" t="s">
        <v>501</v>
      </c>
      <c r="C189" s="14" t="s">
        <v>24</v>
      </c>
      <c r="D189" s="14" t="s">
        <v>502</v>
      </c>
      <c r="E189" s="15" t="s">
        <v>54</v>
      </c>
      <c r="F189" s="16">
        <v>3</v>
      </c>
      <c r="G189" s="17">
        <v>5.75</v>
      </c>
      <c r="H189" s="17">
        <v>17.25</v>
      </c>
      <c r="I189" s="18">
        <v>1.8798077513529356E-5</v>
      </c>
    </row>
    <row r="190" spans="1:9" ht="24" customHeight="1" x14ac:dyDescent="0.2">
      <c r="A190" s="14" t="s">
        <v>503</v>
      </c>
      <c r="B190" s="16" t="s">
        <v>504</v>
      </c>
      <c r="C190" s="14" t="s">
        <v>24</v>
      </c>
      <c r="D190" s="14" t="s">
        <v>505</v>
      </c>
      <c r="E190" s="15" t="s">
        <v>54</v>
      </c>
      <c r="F190" s="16">
        <v>35</v>
      </c>
      <c r="G190" s="17">
        <v>2.2599999999999998</v>
      </c>
      <c r="H190" s="17">
        <v>79.099999999999994</v>
      </c>
      <c r="I190" s="18">
        <v>8.6198720656241866E-5</v>
      </c>
    </row>
    <row r="191" spans="1:9" ht="24" customHeight="1" x14ac:dyDescent="0.2">
      <c r="A191" s="14" t="s">
        <v>506</v>
      </c>
      <c r="B191" s="16" t="s">
        <v>507</v>
      </c>
      <c r="C191" s="14" t="s">
        <v>24</v>
      </c>
      <c r="D191" s="14" t="s">
        <v>508</v>
      </c>
      <c r="E191" s="15" t="s">
        <v>54</v>
      </c>
      <c r="F191" s="16">
        <v>34</v>
      </c>
      <c r="G191" s="17">
        <v>5.0599999999999996</v>
      </c>
      <c r="H191" s="17">
        <v>172.04</v>
      </c>
      <c r="I191" s="18">
        <v>1.8747949306826612E-4</v>
      </c>
    </row>
    <row r="192" spans="1:9" ht="24" customHeight="1" x14ac:dyDescent="0.2">
      <c r="A192" s="14" t="s">
        <v>509</v>
      </c>
      <c r="B192" s="16" t="s">
        <v>510</v>
      </c>
      <c r="C192" s="14" t="s">
        <v>24</v>
      </c>
      <c r="D192" s="14" t="s">
        <v>511</v>
      </c>
      <c r="E192" s="15" t="s">
        <v>54</v>
      </c>
      <c r="F192" s="16">
        <v>1</v>
      </c>
      <c r="G192" s="17">
        <v>11.86</v>
      </c>
      <c r="H192" s="17">
        <v>11.86</v>
      </c>
      <c r="I192" s="18">
        <v>1.2924359380316417E-5</v>
      </c>
    </row>
    <row r="193" spans="1:9" ht="24" customHeight="1" x14ac:dyDescent="0.2">
      <c r="A193" s="14" t="s">
        <v>512</v>
      </c>
      <c r="B193" s="16" t="s">
        <v>513</v>
      </c>
      <c r="C193" s="14" t="s">
        <v>24</v>
      </c>
      <c r="D193" s="14" t="s">
        <v>514</v>
      </c>
      <c r="E193" s="15" t="s">
        <v>54</v>
      </c>
      <c r="F193" s="16">
        <v>2</v>
      </c>
      <c r="G193" s="17">
        <v>25.99</v>
      </c>
      <c r="H193" s="17">
        <v>51.98</v>
      </c>
      <c r="I193" s="18">
        <v>5.6644873574101798E-5</v>
      </c>
    </row>
    <row r="194" spans="1:9" ht="24" customHeight="1" x14ac:dyDescent="0.2">
      <c r="A194" s="14" t="s">
        <v>515</v>
      </c>
      <c r="B194" s="16" t="s">
        <v>516</v>
      </c>
      <c r="C194" s="14" t="s">
        <v>24</v>
      </c>
      <c r="D194" s="14" t="s">
        <v>517</v>
      </c>
      <c r="E194" s="15" t="s">
        <v>54</v>
      </c>
      <c r="F194" s="16">
        <v>2</v>
      </c>
      <c r="G194" s="17">
        <v>3.71</v>
      </c>
      <c r="H194" s="17">
        <v>7.42</v>
      </c>
      <c r="I194" s="18">
        <v>8.0858976898775561E-6</v>
      </c>
    </row>
    <row r="195" spans="1:9" ht="24" customHeight="1" x14ac:dyDescent="0.2">
      <c r="A195" s="14" t="s">
        <v>518</v>
      </c>
      <c r="B195" s="16" t="s">
        <v>519</v>
      </c>
      <c r="C195" s="14" t="s">
        <v>24</v>
      </c>
      <c r="D195" s="14" t="s">
        <v>520</v>
      </c>
      <c r="E195" s="15" t="s">
        <v>54</v>
      </c>
      <c r="F195" s="16">
        <v>4</v>
      </c>
      <c r="G195" s="17">
        <v>7.84</v>
      </c>
      <c r="H195" s="17">
        <v>31.36</v>
      </c>
      <c r="I195" s="18">
        <v>3.4174360047784388E-5</v>
      </c>
    </row>
    <row r="196" spans="1:9" ht="24" customHeight="1" x14ac:dyDescent="0.2">
      <c r="A196" s="14" t="s">
        <v>521</v>
      </c>
      <c r="B196" s="16" t="s">
        <v>522</v>
      </c>
      <c r="C196" s="14" t="s">
        <v>24</v>
      </c>
      <c r="D196" s="14" t="s">
        <v>523</v>
      </c>
      <c r="E196" s="15" t="s">
        <v>54</v>
      </c>
      <c r="F196" s="16">
        <v>4</v>
      </c>
      <c r="G196" s="17">
        <v>42.74</v>
      </c>
      <c r="H196" s="17">
        <v>170.96</v>
      </c>
      <c r="I196" s="18">
        <v>1.8630256995437559E-4</v>
      </c>
    </row>
    <row r="197" spans="1:9" ht="24" customHeight="1" x14ac:dyDescent="0.2">
      <c r="A197" s="14" t="s">
        <v>524</v>
      </c>
      <c r="B197" s="16" t="s">
        <v>519</v>
      </c>
      <c r="C197" s="14" t="s">
        <v>24</v>
      </c>
      <c r="D197" s="14" t="s">
        <v>520</v>
      </c>
      <c r="E197" s="15" t="s">
        <v>54</v>
      </c>
      <c r="F197" s="16">
        <v>4</v>
      </c>
      <c r="G197" s="17">
        <v>7.84</v>
      </c>
      <c r="H197" s="17">
        <v>31.36</v>
      </c>
      <c r="I197" s="18">
        <v>3.4174360047784388E-5</v>
      </c>
    </row>
    <row r="198" spans="1:9" ht="24" customHeight="1" x14ac:dyDescent="0.2">
      <c r="A198" s="14" t="s">
        <v>525</v>
      </c>
      <c r="B198" s="16" t="s">
        <v>526</v>
      </c>
      <c r="C198" s="14" t="s">
        <v>24</v>
      </c>
      <c r="D198" s="14" t="s">
        <v>527</v>
      </c>
      <c r="E198" s="15" t="s">
        <v>54</v>
      </c>
      <c r="F198" s="16">
        <v>11</v>
      </c>
      <c r="G198" s="17">
        <v>8.89</v>
      </c>
      <c r="H198" s="17">
        <v>97.79</v>
      </c>
      <c r="I198" s="18">
        <v>1.0656602898829193E-4</v>
      </c>
    </row>
    <row r="199" spans="1:9" ht="26.1" customHeight="1" x14ac:dyDescent="0.2">
      <c r="A199" s="14" t="s">
        <v>528</v>
      </c>
      <c r="B199" s="16" t="s">
        <v>529</v>
      </c>
      <c r="C199" s="14" t="s">
        <v>24</v>
      </c>
      <c r="D199" s="14" t="s">
        <v>530</v>
      </c>
      <c r="E199" s="15" t="s">
        <v>54</v>
      </c>
      <c r="F199" s="16">
        <v>5</v>
      </c>
      <c r="G199" s="17">
        <v>118.2</v>
      </c>
      <c r="H199" s="17">
        <v>591</v>
      </c>
      <c r="I199" s="18">
        <v>6.4403848176787537E-4</v>
      </c>
    </row>
    <row r="200" spans="1:9" ht="26.1" customHeight="1" x14ac:dyDescent="0.2">
      <c r="A200" s="14" t="s">
        <v>531</v>
      </c>
      <c r="B200" s="16" t="s">
        <v>532</v>
      </c>
      <c r="C200" s="14" t="s">
        <v>24</v>
      </c>
      <c r="D200" s="14" t="s">
        <v>533</v>
      </c>
      <c r="E200" s="15" t="s">
        <v>54</v>
      </c>
      <c r="F200" s="16">
        <v>5</v>
      </c>
      <c r="G200" s="17">
        <v>139</v>
      </c>
      <c r="H200" s="17">
        <v>695</v>
      </c>
      <c r="I200" s="18">
        <v>7.573718186610379E-4</v>
      </c>
    </row>
    <row r="201" spans="1:9" ht="39" customHeight="1" x14ac:dyDescent="0.2">
      <c r="A201" s="14" t="s">
        <v>534</v>
      </c>
      <c r="B201" s="16" t="s">
        <v>535</v>
      </c>
      <c r="C201" s="14" t="s">
        <v>24</v>
      </c>
      <c r="D201" s="14" t="s">
        <v>536</v>
      </c>
      <c r="E201" s="15" t="s">
        <v>54</v>
      </c>
      <c r="F201" s="16">
        <v>1</v>
      </c>
      <c r="G201" s="17">
        <v>205.71</v>
      </c>
      <c r="H201" s="17">
        <v>205.71</v>
      </c>
      <c r="I201" s="18">
        <v>2.2417116088742749E-4</v>
      </c>
    </row>
    <row r="202" spans="1:9" ht="24" customHeight="1" x14ac:dyDescent="0.2">
      <c r="A202" s="14" t="s">
        <v>537</v>
      </c>
      <c r="B202" s="16" t="s">
        <v>538</v>
      </c>
      <c r="C202" s="14" t="s">
        <v>24</v>
      </c>
      <c r="D202" s="14" t="s">
        <v>539</v>
      </c>
      <c r="E202" s="15" t="s">
        <v>54</v>
      </c>
      <c r="F202" s="16">
        <v>12</v>
      </c>
      <c r="G202" s="17">
        <v>539.30999999999995</v>
      </c>
      <c r="H202" s="17">
        <v>6471.72</v>
      </c>
      <c r="I202" s="18">
        <v>7.0525156061367082E-3</v>
      </c>
    </row>
    <row r="203" spans="1:9" ht="39" customHeight="1" x14ac:dyDescent="0.2">
      <c r="A203" s="14" t="s">
        <v>540</v>
      </c>
      <c r="B203" s="16" t="s">
        <v>541</v>
      </c>
      <c r="C203" s="14" t="s">
        <v>39</v>
      </c>
      <c r="D203" s="14" t="s">
        <v>542</v>
      </c>
      <c r="E203" s="15" t="s">
        <v>54</v>
      </c>
      <c r="F203" s="16">
        <v>1</v>
      </c>
      <c r="G203" s="17">
        <v>1983.06</v>
      </c>
      <c r="H203" s="17">
        <v>1983.06</v>
      </c>
      <c r="I203" s="18">
        <v>2.1610269909553351E-3</v>
      </c>
    </row>
    <row r="204" spans="1:9" ht="39" customHeight="1" x14ac:dyDescent="0.2">
      <c r="A204" s="14" t="s">
        <v>543</v>
      </c>
      <c r="B204" s="16" t="s">
        <v>544</v>
      </c>
      <c r="C204" s="14" t="s">
        <v>39</v>
      </c>
      <c r="D204" s="14" t="s">
        <v>545</v>
      </c>
      <c r="E204" s="15" t="s">
        <v>54</v>
      </c>
      <c r="F204" s="16">
        <v>3</v>
      </c>
      <c r="G204" s="17">
        <v>2411.7399999999998</v>
      </c>
      <c r="H204" s="17">
        <v>7235.22</v>
      </c>
      <c r="I204" s="18">
        <v>7.8845348630398777E-3</v>
      </c>
    </row>
    <row r="205" spans="1:9" ht="24" customHeight="1" x14ac:dyDescent="0.2">
      <c r="A205" s="14" t="s">
        <v>546</v>
      </c>
      <c r="B205" s="16" t="s">
        <v>547</v>
      </c>
      <c r="C205" s="14" t="s">
        <v>24</v>
      </c>
      <c r="D205" s="14" t="s">
        <v>548</v>
      </c>
      <c r="E205" s="15" t="s">
        <v>47</v>
      </c>
      <c r="F205" s="16">
        <v>2.5</v>
      </c>
      <c r="G205" s="17">
        <v>98.6</v>
      </c>
      <c r="H205" s="17">
        <v>246.5</v>
      </c>
      <c r="I205" s="18">
        <v>2.686218033092746E-4</v>
      </c>
    </row>
    <row r="206" spans="1:9" ht="24" customHeight="1" x14ac:dyDescent="0.2">
      <c r="A206" s="14" t="s">
        <v>549</v>
      </c>
      <c r="B206" s="16" t="s">
        <v>550</v>
      </c>
      <c r="C206" s="14" t="s">
        <v>24</v>
      </c>
      <c r="D206" s="14" t="s">
        <v>551</v>
      </c>
      <c r="E206" s="15" t="s">
        <v>47</v>
      </c>
      <c r="F206" s="16">
        <v>2.5</v>
      </c>
      <c r="G206" s="17">
        <v>234.91</v>
      </c>
      <c r="H206" s="17">
        <v>587.27</v>
      </c>
      <c r="I206" s="18">
        <v>6.3997373805045718E-4</v>
      </c>
    </row>
    <row r="207" spans="1:9" ht="39" customHeight="1" x14ac:dyDescent="0.2">
      <c r="A207" s="9" t="s">
        <v>552</v>
      </c>
      <c r="B207" s="11" t="s">
        <v>553</v>
      </c>
      <c r="C207" s="9" t="s">
        <v>39</v>
      </c>
      <c r="D207" s="9" t="s">
        <v>554</v>
      </c>
      <c r="E207" s="10" t="s">
        <v>26</v>
      </c>
      <c r="F207" s="11">
        <v>1</v>
      </c>
      <c r="G207" s="12">
        <v>396.26</v>
      </c>
      <c r="H207" s="12">
        <v>396.26</v>
      </c>
      <c r="I207" s="13">
        <v>4.3182180843542861E-4</v>
      </c>
    </row>
    <row r="208" spans="1:9" ht="26.1" customHeight="1" x14ac:dyDescent="0.2">
      <c r="A208" s="9" t="s">
        <v>555</v>
      </c>
      <c r="B208" s="11" t="s">
        <v>556</v>
      </c>
      <c r="C208" s="9" t="s">
        <v>39</v>
      </c>
      <c r="D208" s="9" t="s">
        <v>557</v>
      </c>
      <c r="E208" s="10" t="s">
        <v>41</v>
      </c>
      <c r="F208" s="11">
        <v>80</v>
      </c>
      <c r="G208" s="12">
        <v>29.73</v>
      </c>
      <c r="H208" s="12">
        <v>2378.4</v>
      </c>
      <c r="I208" s="13">
        <v>2.5918462352567087E-3</v>
      </c>
    </row>
    <row r="209" spans="1:9" ht="26.1" customHeight="1" x14ac:dyDescent="0.2">
      <c r="A209" s="9" t="s">
        <v>558</v>
      </c>
      <c r="B209" s="11" t="s">
        <v>559</v>
      </c>
      <c r="C209" s="9" t="s">
        <v>39</v>
      </c>
      <c r="D209" s="9" t="s">
        <v>560</v>
      </c>
      <c r="E209" s="10" t="s">
        <v>41</v>
      </c>
      <c r="F209" s="11">
        <v>80</v>
      </c>
      <c r="G209" s="12">
        <v>22.33</v>
      </c>
      <c r="H209" s="12">
        <v>1786.4</v>
      </c>
      <c r="I209" s="13">
        <v>1.9467180098648605E-3</v>
      </c>
    </row>
    <row r="210" spans="1:9" ht="24" customHeight="1" x14ac:dyDescent="0.2">
      <c r="A210" s="9" t="s">
        <v>561</v>
      </c>
      <c r="B210" s="11" t="s">
        <v>562</v>
      </c>
      <c r="C210" s="9" t="s">
        <v>39</v>
      </c>
      <c r="D210" s="9" t="s">
        <v>563</v>
      </c>
      <c r="E210" s="10" t="s">
        <v>41</v>
      </c>
      <c r="F210" s="11">
        <v>20</v>
      </c>
      <c r="G210" s="12">
        <v>21.52</v>
      </c>
      <c r="H210" s="12">
        <v>430.4</v>
      </c>
      <c r="I210" s="13">
        <v>4.6902565575785712E-4</v>
      </c>
    </row>
    <row r="211" spans="1:9" ht="24" customHeight="1" x14ac:dyDescent="0.2">
      <c r="A211" s="5" t="s">
        <v>564</v>
      </c>
      <c r="B211" s="5"/>
      <c r="C211" s="5"/>
      <c r="D211" s="5" t="s">
        <v>565</v>
      </c>
      <c r="E211" s="5"/>
      <c r="F211" s="6">
        <v>1</v>
      </c>
      <c r="G211" s="5"/>
      <c r="H211" s="7">
        <v>49982.3</v>
      </c>
      <c r="I211" s="8">
        <v>5.4467892736491504E-2</v>
      </c>
    </row>
    <row r="212" spans="1:9" ht="39" customHeight="1" x14ac:dyDescent="0.2">
      <c r="A212" s="9" t="s">
        <v>566</v>
      </c>
      <c r="B212" s="11" t="s">
        <v>567</v>
      </c>
      <c r="C212" s="9" t="s">
        <v>39</v>
      </c>
      <c r="D212" s="9" t="s">
        <v>568</v>
      </c>
      <c r="E212" s="10" t="s">
        <v>54</v>
      </c>
      <c r="F212" s="11">
        <v>65</v>
      </c>
      <c r="G212" s="12">
        <v>38.56</v>
      </c>
      <c r="H212" s="12">
        <v>2506.4</v>
      </c>
      <c r="I212" s="13">
        <v>2.7313334191252162E-3</v>
      </c>
    </row>
    <row r="213" spans="1:9" ht="26.1" customHeight="1" x14ac:dyDescent="0.2">
      <c r="A213" s="9" t="s">
        <v>569</v>
      </c>
      <c r="B213" s="11" t="s">
        <v>570</v>
      </c>
      <c r="C213" s="9" t="s">
        <v>39</v>
      </c>
      <c r="D213" s="9" t="s">
        <v>571</v>
      </c>
      <c r="E213" s="10" t="s">
        <v>54</v>
      </c>
      <c r="F213" s="11">
        <v>9</v>
      </c>
      <c r="G213" s="12">
        <v>105.68</v>
      </c>
      <c r="H213" s="12">
        <v>951.12</v>
      </c>
      <c r="I213" s="13">
        <v>1.0364769556329299E-3</v>
      </c>
    </row>
    <row r="214" spans="1:9" ht="39" customHeight="1" x14ac:dyDescent="0.2">
      <c r="A214" s="9" t="s">
        <v>572</v>
      </c>
      <c r="B214" s="11" t="s">
        <v>573</v>
      </c>
      <c r="C214" s="9" t="s">
        <v>39</v>
      </c>
      <c r="D214" s="9" t="s">
        <v>574</v>
      </c>
      <c r="E214" s="10" t="s">
        <v>54</v>
      </c>
      <c r="F214" s="11">
        <v>23</v>
      </c>
      <c r="G214" s="12">
        <v>32.590000000000003</v>
      </c>
      <c r="H214" s="12">
        <v>749.57</v>
      </c>
      <c r="I214" s="13">
        <v>8.1683912822122908E-4</v>
      </c>
    </row>
    <row r="215" spans="1:9" ht="39" customHeight="1" x14ac:dyDescent="0.2">
      <c r="A215" s="9" t="s">
        <v>575</v>
      </c>
      <c r="B215" s="11" t="s">
        <v>576</v>
      </c>
      <c r="C215" s="9" t="s">
        <v>39</v>
      </c>
      <c r="D215" s="9" t="s">
        <v>577</v>
      </c>
      <c r="E215" s="10" t="s">
        <v>54</v>
      </c>
      <c r="F215" s="11">
        <v>6</v>
      </c>
      <c r="G215" s="12">
        <v>50.18</v>
      </c>
      <c r="H215" s="12">
        <v>301.08</v>
      </c>
      <c r="I215" s="13">
        <v>3.2810001030570546E-4</v>
      </c>
    </row>
    <row r="216" spans="1:9" ht="39" customHeight="1" x14ac:dyDescent="0.2">
      <c r="A216" s="9" t="s">
        <v>578</v>
      </c>
      <c r="B216" s="11" t="s">
        <v>579</v>
      </c>
      <c r="C216" s="9" t="s">
        <v>39</v>
      </c>
      <c r="D216" s="9" t="s">
        <v>580</v>
      </c>
      <c r="E216" s="10" t="s">
        <v>54</v>
      </c>
      <c r="F216" s="11">
        <v>7</v>
      </c>
      <c r="G216" s="12">
        <v>36.82</v>
      </c>
      <c r="H216" s="12">
        <v>257.74</v>
      </c>
      <c r="I216" s="13">
        <v>2.8087052164272794E-4</v>
      </c>
    </row>
    <row r="217" spans="1:9" ht="39" customHeight="1" x14ac:dyDescent="0.2">
      <c r="A217" s="9" t="s">
        <v>581</v>
      </c>
      <c r="B217" s="11" t="s">
        <v>582</v>
      </c>
      <c r="C217" s="9" t="s">
        <v>39</v>
      </c>
      <c r="D217" s="9" t="s">
        <v>583</v>
      </c>
      <c r="E217" s="10" t="s">
        <v>54</v>
      </c>
      <c r="F217" s="11">
        <v>2</v>
      </c>
      <c r="G217" s="12">
        <v>36.33</v>
      </c>
      <c r="H217" s="12">
        <v>72.66</v>
      </c>
      <c r="I217" s="13">
        <v>7.918077171785757E-5</v>
      </c>
    </row>
    <row r="218" spans="1:9" ht="39" customHeight="1" x14ac:dyDescent="0.2">
      <c r="A218" s="9" t="s">
        <v>584</v>
      </c>
      <c r="B218" s="11" t="s">
        <v>585</v>
      </c>
      <c r="C218" s="9" t="s">
        <v>39</v>
      </c>
      <c r="D218" s="9" t="s">
        <v>586</v>
      </c>
      <c r="E218" s="10" t="s">
        <v>54</v>
      </c>
      <c r="F218" s="11">
        <v>9</v>
      </c>
      <c r="G218" s="12">
        <v>31.1</v>
      </c>
      <c r="H218" s="12">
        <v>279.89999999999998</v>
      </c>
      <c r="I218" s="13">
        <v>3.0501924034996331E-4</v>
      </c>
    </row>
    <row r="219" spans="1:9" ht="39" customHeight="1" x14ac:dyDescent="0.2">
      <c r="A219" s="9" t="s">
        <v>587</v>
      </c>
      <c r="B219" s="11" t="s">
        <v>588</v>
      </c>
      <c r="C219" s="9" t="s">
        <v>39</v>
      </c>
      <c r="D219" s="9" t="s">
        <v>589</v>
      </c>
      <c r="E219" s="10" t="s">
        <v>54</v>
      </c>
      <c r="F219" s="11">
        <v>5</v>
      </c>
      <c r="G219" s="12">
        <v>37.9</v>
      </c>
      <c r="H219" s="12">
        <v>189.5</v>
      </c>
      <c r="I219" s="13">
        <v>2.0650641674282974E-4</v>
      </c>
    </row>
    <row r="220" spans="1:9" ht="39" customHeight="1" x14ac:dyDescent="0.2">
      <c r="A220" s="9" t="s">
        <v>590</v>
      </c>
      <c r="B220" s="11" t="s">
        <v>591</v>
      </c>
      <c r="C220" s="9" t="s">
        <v>39</v>
      </c>
      <c r="D220" s="9" t="s">
        <v>592</v>
      </c>
      <c r="E220" s="10" t="s">
        <v>54</v>
      </c>
      <c r="F220" s="11">
        <v>3</v>
      </c>
      <c r="G220" s="12">
        <v>60.86</v>
      </c>
      <c r="H220" s="12">
        <v>182.58</v>
      </c>
      <c r="I220" s="13">
        <v>1.9896539086493856E-4</v>
      </c>
    </row>
    <row r="221" spans="1:9" ht="39" customHeight="1" x14ac:dyDescent="0.2">
      <c r="A221" s="9" t="s">
        <v>593</v>
      </c>
      <c r="B221" s="11" t="s">
        <v>594</v>
      </c>
      <c r="C221" s="9" t="s">
        <v>39</v>
      </c>
      <c r="D221" s="9" t="s">
        <v>595</v>
      </c>
      <c r="E221" s="10" t="s">
        <v>54</v>
      </c>
      <c r="F221" s="11">
        <v>1</v>
      </c>
      <c r="G221" s="12">
        <v>54.01</v>
      </c>
      <c r="H221" s="12">
        <v>54.01</v>
      </c>
      <c r="I221" s="13">
        <v>5.8857053130766411E-5</v>
      </c>
    </row>
    <row r="222" spans="1:9" ht="39" customHeight="1" x14ac:dyDescent="0.2">
      <c r="A222" s="9" t="s">
        <v>596</v>
      </c>
      <c r="B222" s="11" t="s">
        <v>597</v>
      </c>
      <c r="C222" s="9" t="s">
        <v>39</v>
      </c>
      <c r="D222" s="9" t="s">
        <v>598</v>
      </c>
      <c r="E222" s="10" t="s">
        <v>54</v>
      </c>
      <c r="F222" s="11">
        <v>4</v>
      </c>
      <c r="G222" s="12">
        <v>52.32</v>
      </c>
      <c r="H222" s="12">
        <v>209.28</v>
      </c>
      <c r="I222" s="13">
        <v>2.280615456250101E-4</v>
      </c>
    </row>
    <row r="223" spans="1:9" ht="26.1" customHeight="1" x14ac:dyDescent="0.2">
      <c r="A223" s="9" t="s">
        <v>599</v>
      </c>
      <c r="B223" s="11" t="s">
        <v>600</v>
      </c>
      <c r="C223" s="9" t="s">
        <v>39</v>
      </c>
      <c r="D223" s="9" t="s">
        <v>601</v>
      </c>
      <c r="E223" s="10" t="s">
        <v>54</v>
      </c>
      <c r="F223" s="11">
        <v>11</v>
      </c>
      <c r="G223" s="12">
        <v>11.52</v>
      </c>
      <c r="H223" s="12">
        <v>126.72</v>
      </c>
      <c r="I223" s="13">
        <v>1.3809231202982261E-4</v>
      </c>
    </row>
    <row r="224" spans="1:9" ht="26.1" customHeight="1" x14ac:dyDescent="0.2">
      <c r="A224" s="9" t="s">
        <v>602</v>
      </c>
      <c r="B224" s="11" t="s">
        <v>603</v>
      </c>
      <c r="C224" s="9" t="s">
        <v>24</v>
      </c>
      <c r="D224" s="9" t="s">
        <v>604</v>
      </c>
      <c r="E224" s="10" t="s">
        <v>54</v>
      </c>
      <c r="F224" s="11">
        <v>2</v>
      </c>
      <c r="G224" s="12">
        <v>43.13</v>
      </c>
      <c r="H224" s="12">
        <v>86.26</v>
      </c>
      <c r="I224" s="13">
        <v>9.4001285003886522E-5</v>
      </c>
    </row>
    <row r="225" spans="1:9" ht="24" customHeight="1" x14ac:dyDescent="0.2">
      <c r="A225" s="9" t="s">
        <v>605</v>
      </c>
      <c r="B225" s="11" t="s">
        <v>606</v>
      </c>
      <c r="C225" s="9" t="s">
        <v>24</v>
      </c>
      <c r="D225" s="9" t="s">
        <v>607</v>
      </c>
      <c r="E225" s="10" t="s">
        <v>54</v>
      </c>
      <c r="F225" s="11">
        <v>1</v>
      </c>
      <c r="G225" s="12">
        <v>221.69</v>
      </c>
      <c r="H225" s="12">
        <v>221.69</v>
      </c>
      <c r="I225" s="13">
        <v>2.415852639985115E-4</v>
      </c>
    </row>
    <row r="226" spans="1:9" ht="26.1" customHeight="1" x14ac:dyDescent="0.2">
      <c r="A226" s="9" t="s">
        <v>608</v>
      </c>
      <c r="B226" s="11" t="s">
        <v>609</v>
      </c>
      <c r="C226" s="9" t="s">
        <v>24</v>
      </c>
      <c r="D226" s="9" t="s">
        <v>610</v>
      </c>
      <c r="E226" s="10" t="s">
        <v>54</v>
      </c>
      <c r="F226" s="11">
        <v>2</v>
      </c>
      <c r="G226" s="12">
        <v>112.95</v>
      </c>
      <c r="H226" s="12">
        <v>225.9</v>
      </c>
      <c r="I226" s="13">
        <v>2.4617308465543661E-4</v>
      </c>
    </row>
    <row r="227" spans="1:9" ht="39" customHeight="1" x14ac:dyDescent="0.2">
      <c r="A227" s="9" t="s">
        <v>611</v>
      </c>
      <c r="B227" s="11" t="s">
        <v>612</v>
      </c>
      <c r="C227" s="9" t="s">
        <v>39</v>
      </c>
      <c r="D227" s="9" t="s">
        <v>613</v>
      </c>
      <c r="E227" s="10" t="s">
        <v>36</v>
      </c>
      <c r="F227" s="11">
        <v>1500</v>
      </c>
      <c r="G227" s="12">
        <v>4.8</v>
      </c>
      <c r="H227" s="12">
        <v>7200</v>
      </c>
      <c r="I227" s="13">
        <v>7.8461540926035578E-3</v>
      </c>
    </row>
    <row r="228" spans="1:9" ht="51.95" customHeight="1" x14ac:dyDescent="0.2">
      <c r="A228" s="9" t="s">
        <v>614</v>
      </c>
      <c r="B228" s="11" t="s">
        <v>615</v>
      </c>
      <c r="C228" s="9" t="s">
        <v>39</v>
      </c>
      <c r="D228" s="9" t="s">
        <v>616</v>
      </c>
      <c r="E228" s="10" t="s">
        <v>36</v>
      </c>
      <c r="F228" s="11">
        <v>300</v>
      </c>
      <c r="G228" s="12">
        <v>26.75</v>
      </c>
      <c r="H228" s="12">
        <v>8025</v>
      </c>
      <c r="I228" s="13">
        <v>8.7451925823810485E-3</v>
      </c>
    </row>
    <row r="229" spans="1:9" ht="39" customHeight="1" x14ac:dyDescent="0.2">
      <c r="A229" s="9" t="s">
        <v>617</v>
      </c>
      <c r="B229" s="11" t="s">
        <v>618</v>
      </c>
      <c r="C229" s="9" t="s">
        <v>39</v>
      </c>
      <c r="D229" s="9" t="s">
        <v>619</v>
      </c>
      <c r="E229" s="10" t="s">
        <v>36</v>
      </c>
      <c r="F229" s="11">
        <v>650</v>
      </c>
      <c r="G229" s="12">
        <v>20.65</v>
      </c>
      <c r="H229" s="12">
        <v>13422.5</v>
      </c>
      <c r="I229" s="13">
        <v>1.4627083792773787E-2</v>
      </c>
    </row>
    <row r="230" spans="1:9" ht="39" customHeight="1" x14ac:dyDescent="0.2">
      <c r="A230" s="9" t="s">
        <v>620</v>
      </c>
      <c r="B230" s="11" t="s">
        <v>621</v>
      </c>
      <c r="C230" s="9" t="s">
        <v>39</v>
      </c>
      <c r="D230" s="9" t="s">
        <v>622</v>
      </c>
      <c r="E230" s="10" t="s">
        <v>36</v>
      </c>
      <c r="F230" s="11">
        <v>200</v>
      </c>
      <c r="G230" s="12">
        <v>12.69</v>
      </c>
      <c r="H230" s="12">
        <v>2538</v>
      </c>
      <c r="I230" s="13">
        <v>2.7657693176427541E-3</v>
      </c>
    </row>
    <row r="231" spans="1:9" ht="39" customHeight="1" x14ac:dyDescent="0.2">
      <c r="A231" s="9" t="s">
        <v>623</v>
      </c>
      <c r="B231" s="11" t="s">
        <v>624</v>
      </c>
      <c r="C231" s="9" t="s">
        <v>39</v>
      </c>
      <c r="D231" s="9" t="s">
        <v>625</v>
      </c>
      <c r="E231" s="10" t="s">
        <v>36</v>
      </c>
      <c r="F231" s="11">
        <v>200</v>
      </c>
      <c r="G231" s="12">
        <v>9.2799999999999994</v>
      </c>
      <c r="H231" s="12">
        <v>1856</v>
      </c>
      <c r="I231" s="13">
        <v>2.0225641660933614E-3</v>
      </c>
    </row>
    <row r="232" spans="1:9" ht="26.1" customHeight="1" x14ac:dyDescent="0.2">
      <c r="A232" s="9" t="s">
        <v>626</v>
      </c>
      <c r="B232" s="11" t="s">
        <v>627</v>
      </c>
      <c r="C232" s="9" t="s">
        <v>39</v>
      </c>
      <c r="D232" s="9" t="s">
        <v>628</v>
      </c>
      <c r="E232" s="10" t="s">
        <v>54</v>
      </c>
      <c r="F232" s="11">
        <v>3</v>
      </c>
      <c r="G232" s="12">
        <v>127.89</v>
      </c>
      <c r="H232" s="12">
        <v>383.67</v>
      </c>
      <c r="I232" s="13">
        <v>4.181019362096121E-4</v>
      </c>
    </row>
    <row r="233" spans="1:9" ht="39" customHeight="1" x14ac:dyDescent="0.2">
      <c r="A233" s="9" t="s">
        <v>629</v>
      </c>
      <c r="B233" s="11" t="s">
        <v>630</v>
      </c>
      <c r="C233" s="9" t="s">
        <v>39</v>
      </c>
      <c r="D233" s="9" t="s">
        <v>631</v>
      </c>
      <c r="E233" s="10" t="s">
        <v>54</v>
      </c>
      <c r="F233" s="11">
        <v>6</v>
      </c>
      <c r="G233" s="12">
        <v>21.47</v>
      </c>
      <c r="H233" s="12">
        <v>128.82</v>
      </c>
      <c r="I233" s="13">
        <v>1.4038077364016534E-4</v>
      </c>
    </row>
    <row r="234" spans="1:9" ht="26.1" customHeight="1" x14ac:dyDescent="0.2">
      <c r="A234" s="9" t="s">
        <v>632</v>
      </c>
      <c r="B234" s="11" t="s">
        <v>633</v>
      </c>
      <c r="C234" s="9" t="s">
        <v>39</v>
      </c>
      <c r="D234" s="9" t="s">
        <v>634</v>
      </c>
      <c r="E234" s="10" t="s">
        <v>54</v>
      </c>
      <c r="F234" s="11">
        <v>3</v>
      </c>
      <c r="G234" s="12">
        <v>48.65</v>
      </c>
      <c r="H234" s="12">
        <v>145.94999999999999</v>
      </c>
      <c r="I234" s="13">
        <v>1.5904808191881796E-4</v>
      </c>
    </row>
    <row r="235" spans="1:9" ht="24" customHeight="1" x14ac:dyDescent="0.2">
      <c r="A235" s="9" t="s">
        <v>635</v>
      </c>
      <c r="B235" s="11" t="s">
        <v>636</v>
      </c>
      <c r="C235" s="9" t="s">
        <v>24</v>
      </c>
      <c r="D235" s="9" t="s">
        <v>637</v>
      </c>
      <c r="E235" s="10" t="s">
        <v>54</v>
      </c>
      <c r="F235" s="11">
        <v>300</v>
      </c>
      <c r="G235" s="12">
        <v>1.44</v>
      </c>
      <c r="H235" s="12">
        <v>432</v>
      </c>
      <c r="I235" s="13">
        <v>4.707692455562135E-4</v>
      </c>
    </row>
    <row r="236" spans="1:9" ht="26.1" customHeight="1" x14ac:dyDescent="0.2">
      <c r="A236" s="9" t="s">
        <v>638</v>
      </c>
      <c r="B236" s="11" t="s">
        <v>639</v>
      </c>
      <c r="C236" s="9" t="s">
        <v>640</v>
      </c>
      <c r="D236" s="9" t="s">
        <v>641</v>
      </c>
      <c r="E236" s="10" t="s">
        <v>642</v>
      </c>
      <c r="F236" s="11">
        <v>300</v>
      </c>
      <c r="G236" s="12">
        <v>0.92</v>
      </c>
      <c r="H236" s="12">
        <v>276</v>
      </c>
      <c r="I236" s="13">
        <v>3.007692402164697E-4</v>
      </c>
    </row>
    <row r="237" spans="1:9" ht="24" customHeight="1" x14ac:dyDescent="0.2">
      <c r="A237" s="9" t="s">
        <v>643</v>
      </c>
      <c r="B237" s="11" t="s">
        <v>644</v>
      </c>
      <c r="C237" s="9" t="s">
        <v>24</v>
      </c>
      <c r="D237" s="9" t="s">
        <v>645</v>
      </c>
      <c r="E237" s="10" t="s">
        <v>54</v>
      </c>
      <c r="F237" s="11">
        <v>30</v>
      </c>
      <c r="G237" s="12">
        <v>8.43</v>
      </c>
      <c r="H237" s="12">
        <v>252.9</v>
      </c>
      <c r="I237" s="13">
        <v>2.7559616250269996E-4</v>
      </c>
    </row>
    <row r="238" spans="1:9" ht="24" customHeight="1" x14ac:dyDescent="0.2">
      <c r="A238" s="9" t="s">
        <v>646</v>
      </c>
      <c r="B238" s="11" t="s">
        <v>647</v>
      </c>
      <c r="C238" s="9" t="s">
        <v>24</v>
      </c>
      <c r="D238" s="9" t="s">
        <v>648</v>
      </c>
      <c r="E238" s="10" t="s">
        <v>54</v>
      </c>
      <c r="F238" s="11">
        <v>1</v>
      </c>
      <c r="G238" s="12">
        <v>1089.3800000000001</v>
      </c>
      <c r="H238" s="12">
        <v>1089.3800000000001</v>
      </c>
      <c r="I238" s="13">
        <v>1.1871449090833978E-3</v>
      </c>
    </row>
    <row r="239" spans="1:9" ht="24" customHeight="1" x14ac:dyDescent="0.2">
      <c r="A239" s="9" t="s">
        <v>649</v>
      </c>
      <c r="B239" s="11" t="s">
        <v>650</v>
      </c>
      <c r="C239" s="9" t="s">
        <v>24</v>
      </c>
      <c r="D239" s="9" t="s">
        <v>651</v>
      </c>
      <c r="E239" s="10" t="s">
        <v>54</v>
      </c>
      <c r="F239" s="11">
        <v>4</v>
      </c>
      <c r="G239" s="12">
        <v>240.75</v>
      </c>
      <c r="H239" s="12">
        <v>963</v>
      </c>
      <c r="I239" s="13">
        <v>1.0494231098857258E-3</v>
      </c>
    </row>
    <row r="240" spans="1:9" ht="26.1" customHeight="1" x14ac:dyDescent="0.2">
      <c r="A240" s="9" t="s">
        <v>652</v>
      </c>
      <c r="B240" s="11" t="s">
        <v>653</v>
      </c>
      <c r="C240" s="9" t="s">
        <v>24</v>
      </c>
      <c r="D240" s="9" t="s">
        <v>654</v>
      </c>
      <c r="E240" s="10" t="s">
        <v>54</v>
      </c>
      <c r="F240" s="11">
        <v>10</v>
      </c>
      <c r="G240" s="12">
        <v>195.35</v>
      </c>
      <c r="H240" s="12">
        <v>1953.5</v>
      </c>
      <c r="I240" s="13">
        <v>2.1288141694307014E-3</v>
      </c>
    </row>
    <row r="241" spans="1:10" ht="24" customHeight="1" x14ac:dyDescent="0.2">
      <c r="A241" s="9" t="s">
        <v>655</v>
      </c>
      <c r="B241" s="11" t="s">
        <v>656</v>
      </c>
      <c r="C241" s="9" t="s">
        <v>24</v>
      </c>
      <c r="D241" s="9" t="s">
        <v>657</v>
      </c>
      <c r="E241" s="10" t="s">
        <v>54</v>
      </c>
      <c r="F241" s="11">
        <v>1</v>
      </c>
      <c r="G241" s="12">
        <v>3353.83</v>
      </c>
      <c r="H241" s="12">
        <v>3353.83</v>
      </c>
      <c r="I241" s="13">
        <v>3.6548148583884156E-3</v>
      </c>
    </row>
    <row r="242" spans="1:10" ht="51.95" customHeight="1" x14ac:dyDescent="0.2">
      <c r="A242" s="9" t="s">
        <v>658</v>
      </c>
      <c r="B242" s="11" t="s">
        <v>659</v>
      </c>
      <c r="C242" s="9" t="s">
        <v>39</v>
      </c>
      <c r="D242" s="9" t="s">
        <v>660</v>
      </c>
      <c r="E242" s="10" t="s">
        <v>54</v>
      </c>
      <c r="F242" s="11">
        <v>1</v>
      </c>
      <c r="G242" s="12">
        <v>1547.34</v>
      </c>
      <c r="H242" s="12">
        <v>1547.34</v>
      </c>
      <c r="I242" s="13">
        <v>1.6862038991179429E-3</v>
      </c>
    </row>
    <row r="243" spans="1:10" ht="24" customHeight="1" x14ac:dyDescent="0.2">
      <c r="A243" s="5" t="s">
        <v>661</v>
      </c>
      <c r="B243" s="5"/>
      <c r="C243" s="5"/>
      <c r="D243" s="5" t="s">
        <v>662</v>
      </c>
      <c r="E243" s="5"/>
      <c r="F243" s="6">
        <v>1</v>
      </c>
      <c r="G243" s="5"/>
      <c r="H243" s="7">
        <v>109998</v>
      </c>
      <c r="I243" s="8">
        <v>0.11986961914975086</v>
      </c>
    </row>
    <row r="244" spans="1:10" ht="26.1" customHeight="1" x14ac:dyDescent="0.2">
      <c r="A244" s="5" t="s">
        <v>663</v>
      </c>
      <c r="B244" s="5"/>
      <c r="C244" s="5"/>
      <c r="D244" s="5" t="s">
        <v>664</v>
      </c>
      <c r="E244" s="5" t="s">
        <v>665</v>
      </c>
      <c r="F244" s="6">
        <v>300</v>
      </c>
      <c r="G244" s="5">
        <v>366.66</v>
      </c>
      <c r="H244" s="7">
        <v>109998</v>
      </c>
      <c r="I244" s="8">
        <v>0.11986961914975086</v>
      </c>
      <c r="J244" t="s">
        <v>700</v>
      </c>
    </row>
    <row r="245" spans="1:10" ht="24" customHeight="1" x14ac:dyDescent="0.2">
      <c r="A245" s="5" t="s">
        <v>666</v>
      </c>
      <c r="B245" s="5"/>
      <c r="C245" s="5"/>
      <c r="D245" s="5" t="s">
        <v>667</v>
      </c>
      <c r="E245" s="5"/>
      <c r="F245" s="6">
        <v>1</v>
      </c>
      <c r="G245" s="5"/>
      <c r="H245" s="7">
        <v>30481.79</v>
      </c>
      <c r="I245" s="8">
        <v>3.3217336299775309E-2</v>
      </c>
    </row>
    <row r="246" spans="1:10" ht="24" customHeight="1" x14ac:dyDescent="0.2">
      <c r="A246" s="9" t="s">
        <v>668</v>
      </c>
      <c r="B246" s="11" t="s">
        <v>109</v>
      </c>
      <c r="C246" s="9" t="s">
        <v>39</v>
      </c>
      <c r="D246" s="9" t="s">
        <v>110</v>
      </c>
      <c r="E246" s="10" t="s">
        <v>26</v>
      </c>
      <c r="F246" s="11">
        <v>66.06</v>
      </c>
      <c r="G246" s="12">
        <v>8.6</v>
      </c>
      <c r="H246" s="12">
        <v>568.11</v>
      </c>
      <c r="I246" s="13">
        <v>6.1909425021513989E-4</v>
      </c>
    </row>
    <row r="247" spans="1:10" ht="26.1" customHeight="1" x14ac:dyDescent="0.2">
      <c r="A247" s="9" t="s">
        <v>669</v>
      </c>
      <c r="B247" s="11" t="s">
        <v>670</v>
      </c>
      <c r="C247" s="9" t="s">
        <v>39</v>
      </c>
      <c r="D247" s="9" t="s">
        <v>671</v>
      </c>
      <c r="E247" s="10" t="s">
        <v>26</v>
      </c>
      <c r="F247" s="11">
        <v>66.06</v>
      </c>
      <c r="G247" s="12">
        <v>132.77000000000001</v>
      </c>
      <c r="H247" s="12">
        <v>8770.7800000000007</v>
      </c>
      <c r="I247" s="13">
        <v>9.5579015822674206E-3</v>
      </c>
    </row>
    <row r="248" spans="1:10" ht="51.95" customHeight="1" x14ac:dyDescent="0.2">
      <c r="A248" s="9" t="s">
        <v>672</v>
      </c>
      <c r="B248" s="11" t="s">
        <v>673</v>
      </c>
      <c r="C248" s="9" t="s">
        <v>39</v>
      </c>
      <c r="D248" s="9" t="s">
        <v>674</v>
      </c>
      <c r="E248" s="10" t="s">
        <v>36</v>
      </c>
      <c r="F248" s="11">
        <v>18</v>
      </c>
      <c r="G248" s="12">
        <v>90.96</v>
      </c>
      <c r="H248" s="12">
        <v>1637.28</v>
      </c>
      <c r="I248" s="13">
        <v>1.7842154406580491E-3</v>
      </c>
    </row>
    <row r="249" spans="1:10" ht="51.95" customHeight="1" x14ac:dyDescent="0.2">
      <c r="A249" s="9" t="s">
        <v>675</v>
      </c>
      <c r="B249" s="11" t="s">
        <v>676</v>
      </c>
      <c r="C249" s="9" t="s">
        <v>39</v>
      </c>
      <c r="D249" s="9" t="s">
        <v>677</v>
      </c>
      <c r="E249" s="10" t="s">
        <v>36</v>
      </c>
      <c r="F249" s="11">
        <v>4.4000000000000004</v>
      </c>
      <c r="G249" s="12">
        <v>77.180000000000007</v>
      </c>
      <c r="H249" s="12">
        <v>339.59</v>
      </c>
      <c r="I249" s="13">
        <v>3.7006603726489479E-4</v>
      </c>
    </row>
    <row r="250" spans="1:10" ht="26.1" customHeight="1" x14ac:dyDescent="0.2">
      <c r="A250" s="9" t="s">
        <v>678</v>
      </c>
      <c r="B250" s="11" t="s">
        <v>679</v>
      </c>
      <c r="C250" s="9" t="s">
        <v>24</v>
      </c>
      <c r="D250" s="9" t="s">
        <v>680</v>
      </c>
      <c r="E250" s="10" t="s">
        <v>26</v>
      </c>
      <c r="F250" s="11">
        <v>78.73</v>
      </c>
      <c r="G250" s="12">
        <v>243.44</v>
      </c>
      <c r="H250" s="12">
        <v>19166.03</v>
      </c>
      <c r="I250" s="13">
        <v>2.08860589893698E-2</v>
      </c>
    </row>
    <row r="251" spans="1:10" ht="24" customHeight="1" x14ac:dyDescent="0.2">
      <c r="A251" s="5" t="s">
        <v>681</v>
      </c>
      <c r="B251" s="5"/>
      <c r="C251" s="5"/>
      <c r="D251" s="5" t="s">
        <v>682</v>
      </c>
      <c r="E251" s="5"/>
      <c r="F251" s="6">
        <v>1</v>
      </c>
      <c r="G251" s="5"/>
      <c r="H251" s="7">
        <v>4420.7700000000004</v>
      </c>
      <c r="I251" s="8">
        <v>4.8175059205498652E-3</v>
      </c>
    </row>
    <row r="252" spans="1:10" ht="24" customHeight="1" x14ac:dyDescent="0.2">
      <c r="A252" s="5" t="s">
        <v>683</v>
      </c>
      <c r="B252" s="5"/>
      <c r="C252" s="5"/>
      <c r="D252" s="5" t="s">
        <v>684</v>
      </c>
      <c r="E252" s="5"/>
      <c r="F252" s="6">
        <v>1</v>
      </c>
      <c r="G252" s="5"/>
      <c r="H252" s="7">
        <v>1701.42</v>
      </c>
      <c r="I252" s="8">
        <v>1.8541115966996592E-3</v>
      </c>
    </row>
    <row r="253" spans="1:10" ht="39" customHeight="1" x14ac:dyDescent="0.2">
      <c r="A253" s="9" t="s">
        <v>685</v>
      </c>
      <c r="B253" s="11" t="s">
        <v>686</v>
      </c>
      <c r="C253" s="9" t="s">
        <v>39</v>
      </c>
      <c r="D253" s="9" t="s">
        <v>687</v>
      </c>
      <c r="E253" s="10" t="s">
        <v>54</v>
      </c>
      <c r="F253" s="11">
        <v>3</v>
      </c>
      <c r="G253" s="12">
        <v>243.91</v>
      </c>
      <c r="H253" s="12">
        <v>731.73</v>
      </c>
      <c r="I253" s="13">
        <v>7.9739810196955579E-4</v>
      </c>
    </row>
    <row r="254" spans="1:10" ht="39" customHeight="1" x14ac:dyDescent="0.2">
      <c r="A254" s="9" t="s">
        <v>688</v>
      </c>
      <c r="B254" s="11" t="s">
        <v>689</v>
      </c>
      <c r="C254" s="9" t="s">
        <v>39</v>
      </c>
      <c r="D254" s="9" t="s">
        <v>690</v>
      </c>
      <c r="E254" s="10" t="s">
        <v>54</v>
      </c>
      <c r="F254" s="11">
        <v>3</v>
      </c>
      <c r="G254" s="12">
        <v>323.23</v>
      </c>
      <c r="H254" s="12">
        <v>969.69</v>
      </c>
      <c r="I254" s="13">
        <v>1.0567134947301034E-3</v>
      </c>
    </row>
    <row r="255" spans="1:10" ht="24" customHeight="1" x14ac:dyDescent="0.2">
      <c r="A255" s="5" t="s">
        <v>691</v>
      </c>
      <c r="B255" s="5"/>
      <c r="C255" s="5"/>
      <c r="D255" s="5" t="s">
        <v>692</v>
      </c>
      <c r="E255" s="5"/>
      <c r="F255" s="6">
        <v>1</v>
      </c>
      <c r="G255" s="5"/>
      <c r="H255" s="7">
        <v>2719.35</v>
      </c>
      <c r="I255" s="8">
        <v>2.9633943238502065E-3</v>
      </c>
    </row>
    <row r="256" spans="1:10" ht="24" customHeight="1" x14ac:dyDescent="0.2">
      <c r="A256" s="9" t="s">
        <v>693</v>
      </c>
      <c r="B256" s="11" t="s">
        <v>694</v>
      </c>
      <c r="C256" s="9" t="s">
        <v>39</v>
      </c>
      <c r="D256" s="9" t="s">
        <v>695</v>
      </c>
      <c r="E256" s="10" t="s">
        <v>26</v>
      </c>
      <c r="F256" s="11">
        <v>697.27</v>
      </c>
      <c r="G256" s="12">
        <v>3.9</v>
      </c>
      <c r="H256" s="12">
        <v>2719.35</v>
      </c>
      <c r="I256" s="13">
        <v>2.9633943238502065E-3</v>
      </c>
    </row>
    <row r="257" spans="1:9" x14ac:dyDescent="0.2">
      <c r="A257" s="22"/>
      <c r="B257" s="22"/>
      <c r="C257" s="22"/>
      <c r="D257" s="22"/>
      <c r="E257" s="22"/>
      <c r="F257" s="22"/>
      <c r="G257" s="22"/>
      <c r="H257" s="22"/>
      <c r="I257" s="22"/>
    </row>
    <row r="258" spans="1:9" x14ac:dyDescent="0.2">
      <c r="A258" s="23"/>
      <c r="B258" s="23"/>
      <c r="C258" s="23"/>
      <c r="D258" s="21"/>
      <c r="E258" s="24" t="s">
        <v>696</v>
      </c>
      <c r="F258" s="23"/>
      <c r="G258" s="25">
        <v>917647.03</v>
      </c>
      <c r="H258" s="23"/>
      <c r="I258" s="23"/>
    </row>
    <row r="259" spans="1:9" x14ac:dyDescent="0.2">
      <c r="A259" s="23"/>
      <c r="B259" s="23"/>
      <c r="C259" s="23"/>
      <c r="D259" s="21"/>
      <c r="E259" s="24" t="s">
        <v>697</v>
      </c>
      <c r="F259" s="23"/>
      <c r="G259" s="25">
        <v>229411.75</v>
      </c>
      <c r="H259" s="23"/>
      <c r="I259" s="23"/>
    </row>
    <row r="260" spans="1:9" x14ac:dyDescent="0.2">
      <c r="A260" s="23"/>
      <c r="B260" s="23"/>
      <c r="C260" s="23"/>
      <c r="D260" s="21"/>
      <c r="E260" s="24" t="s">
        <v>698</v>
      </c>
      <c r="F260" s="23"/>
      <c r="G260" s="25">
        <v>1147058.78</v>
      </c>
      <c r="H260" s="23"/>
      <c r="I260" s="23"/>
    </row>
    <row r="261" spans="1:9" ht="60" customHeight="1" x14ac:dyDescent="0.2">
      <c r="A261" s="20"/>
      <c r="B261" s="20"/>
      <c r="C261" s="20"/>
      <c r="D261" s="20"/>
      <c r="E261" s="20"/>
      <c r="F261" s="20"/>
      <c r="G261" s="20"/>
      <c r="H261" s="20"/>
      <c r="I261" s="20"/>
    </row>
    <row r="262" spans="1:9" ht="69.95" customHeight="1" x14ac:dyDescent="0.2">
      <c r="A262" s="26" t="s">
        <v>699</v>
      </c>
      <c r="B262" s="27"/>
      <c r="C262" s="27"/>
      <c r="D262" s="27"/>
      <c r="E262" s="27"/>
      <c r="F262" s="27"/>
      <c r="G262" s="27"/>
      <c r="H262" s="27"/>
      <c r="I262" s="27"/>
    </row>
  </sheetData>
  <autoFilter ref="A4:I256" xr:uid="{00000000-0001-0000-0000-000000000000}"/>
  <mergeCells count="17">
    <mergeCell ref="E1:F1"/>
    <mergeCell ref="G1:H1"/>
    <mergeCell ref="I1"/>
    <mergeCell ref="E2:F2"/>
    <mergeCell ref="G2:H2"/>
    <mergeCell ref="I2"/>
    <mergeCell ref="A260:C260"/>
    <mergeCell ref="E260:F260"/>
    <mergeCell ref="G260:I260"/>
    <mergeCell ref="A262:I262"/>
    <mergeCell ref="A3:I3"/>
    <mergeCell ref="A258:C258"/>
    <mergeCell ref="E258:F258"/>
    <mergeCell ref="G258:I258"/>
    <mergeCell ref="A259:C259"/>
    <mergeCell ref="E259:F259"/>
    <mergeCell ref="G259:I259"/>
  </mergeCells>
  <pageMargins left="0.5" right="0.5" top="1" bottom="1" header="0.5" footer="0.5"/>
  <pageSetup paperSize="9" fitToHeight="0" orientation="landscape"/>
  <headerFooter>
    <oddHeader>&amp;L &amp;CInstituto Chico Mendes de Conservação da Biodiversidade
CNPJ: 08.829.974/0006-07 &amp;R</oddHeader>
    <oddFooter>&amp;L &amp;C  -  -  / RJ
 / arturengprod@gmail.com &amp;R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3A28D-B671-405D-B28F-1BE491182686}">
  <sheetPr filterMode="1">
    <pageSetUpPr fitToPage="1"/>
  </sheetPr>
  <dimension ref="A1:M263"/>
  <sheetViews>
    <sheetView tabSelected="1" showOutlineSymbols="0" showWhiteSpace="0" topLeftCell="A3" workbookViewId="0">
      <selection activeCell="M262" sqref="M262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  <col min="13" max="13" width="15" customWidth="1"/>
  </cols>
  <sheetData>
    <row r="1" spans="1:10" ht="15" x14ac:dyDescent="0.2">
      <c r="A1" s="1"/>
      <c r="B1" s="1"/>
      <c r="C1" s="1"/>
      <c r="D1" s="1" t="s">
        <v>0</v>
      </c>
      <c r="E1" s="29" t="s">
        <v>1</v>
      </c>
      <c r="F1" s="29"/>
      <c r="G1" s="29" t="s">
        <v>2</v>
      </c>
      <c r="H1" s="29"/>
      <c r="I1" s="1" t="s">
        <v>3</v>
      </c>
    </row>
    <row r="2" spans="1:10" ht="80.099999999999994" customHeight="1" x14ac:dyDescent="0.2">
      <c r="A2" s="19"/>
      <c r="B2" s="19"/>
      <c r="C2" s="19"/>
      <c r="D2" s="19" t="s">
        <v>4</v>
      </c>
      <c r="E2" s="24" t="s">
        <v>5</v>
      </c>
      <c r="F2" s="24"/>
      <c r="G2" s="24" t="s">
        <v>6</v>
      </c>
      <c r="H2" s="24"/>
      <c r="I2" s="19" t="s">
        <v>7</v>
      </c>
    </row>
    <row r="3" spans="1:10" ht="15" x14ac:dyDescent="0.25">
      <c r="A3" s="28" t="s">
        <v>8</v>
      </c>
      <c r="B3" s="27"/>
      <c r="C3" s="27"/>
      <c r="D3" s="27"/>
      <c r="E3" s="27"/>
      <c r="F3" s="27"/>
      <c r="G3" s="27"/>
      <c r="H3" s="27"/>
      <c r="I3" s="27"/>
    </row>
    <row r="4" spans="1:10" ht="30" customHeight="1" x14ac:dyDescent="0.2">
      <c r="A4" s="2" t="s">
        <v>9</v>
      </c>
      <c r="B4" s="4" t="s">
        <v>10</v>
      </c>
      <c r="C4" s="2" t="s">
        <v>11</v>
      </c>
      <c r="D4" s="2" t="s">
        <v>12</v>
      </c>
      <c r="E4" s="3" t="s">
        <v>13</v>
      </c>
      <c r="F4" s="4" t="s">
        <v>14</v>
      </c>
      <c r="G4" s="4" t="s">
        <v>15</v>
      </c>
      <c r="H4" s="4" t="s">
        <v>16</v>
      </c>
      <c r="I4" s="4" t="s">
        <v>17</v>
      </c>
      <c r="J4" s="33" t="s">
        <v>317</v>
      </c>
    </row>
    <row r="5" spans="1:10" ht="24" hidden="1" customHeight="1" x14ac:dyDescent="0.2">
      <c r="A5" s="5" t="s">
        <v>18</v>
      </c>
      <c r="B5" s="5"/>
      <c r="C5" s="5"/>
      <c r="D5" s="5" t="s">
        <v>19</v>
      </c>
      <c r="E5" s="5"/>
      <c r="F5" s="6">
        <v>1</v>
      </c>
      <c r="G5" s="5"/>
      <c r="H5" s="7">
        <v>153905.73000000001</v>
      </c>
      <c r="I5" s="8">
        <v>0.1677177879603664</v>
      </c>
    </row>
    <row r="6" spans="1:10" ht="24" hidden="1" customHeight="1" x14ac:dyDescent="0.2">
      <c r="A6" s="5" t="s">
        <v>20</v>
      </c>
      <c r="B6" s="5"/>
      <c r="C6" s="5"/>
      <c r="D6" s="5" t="s">
        <v>21</v>
      </c>
      <c r="E6" s="5"/>
      <c r="F6" s="6">
        <v>1</v>
      </c>
      <c r="G6" s="5"/>
      <c r="H6" s="7">
        <v>31968.639999999999</v>
      </c>
      <c r="I6" s="8">
        <v>3.4837621607079143E-2</v>
      </c>
    </row>
    <row r="7" spans="1:10" ht="24" hidden="1" customHeight="1" x14ac:dyDescent="0.2">
      <c r="A7" s="9" t="s">
        <v>22</v>
      </c>
      <c r="B7" s="11" t="s">
        <v>23</v>
      </c>
      <c r="C7" s="9" t="s">
        <v>24</v>
      </c>
      <c r="D7" s="9" t="s">
        <v>25</v>
      </c>
      <c r="E7" s="10" t="s">
        <v>26</v>
      </c>
      <c r="F7" s="11">
        <v>697.27</v>
      </c>
      <c r="G7" s="12">
        <v>9.1999999999999993</v>
      </c>
      <c r="H7" s="12">
        <v>6414.88</v>
      </c>
      <c r="I7" s="13">
        <v>6.9905745785500987E-3</v>
      </c>
    </row>
    <row r="8" spans="1:10" ht="24" hidden="1" customHeight="1" x14ac:dyDescent="0.2">
      <c r="A8" s="9" t="s">
        <v>27</v>
      </c>
      <c r="B8" s="11" t="s">
        <v>28</v>
      </c>
      <c r="C8" s="9" t="s">
        <v>24</v>
      </c>
      <c r="D8" s="9" t="s">
        <v>29</v>
      </c>
      <c r="E8" s="10" t="s">
        <v>26</v>
      </c>
      <c r="F8" s="11">
        <v>697.27</v>
      </c>
      <c r="G8" s="12">
        <v>7.25</v>
      </c>
      <c r="H8" s="12">
        <v>5055.2</v>
      </c>
      <c r="I8" s="13">
        <v>5.5088719679068756E-3</v>
      </c>
    </row>
    <row r="9" spans="1:10" ht="24" hidden="1" customHeight="1" x14ac:dyDescent="0.2">
      <c r="A9" s="9" t="s">
        <v>30</v>
      </c>
      <c r="B9" s="11" t="s">
        <v>31</v>
      </c>
      <c r="C9" s="9" t="s">
        <v>24</v>
      </c>
      <c r="D9" s="9" t="s">
        <v>32</v>
      </c>
      <c r="E9" s="10" t="s">
        <v>26</v>
      </c>
      <c r="F9" s="11">
        <v>697.27</v>
      </c>
      <c r="G9" s="12">
        <v>8.9499999999999993</v>
      </c>
      <c r="H9" s="12">
        <v>6240.56</v>
      </c>
      <c r="I9" s="13">
        <v>6.800610470019175E-3</v>
      </c>
    </row>
    <row r="10" spans="1:10" ht="24" hidden="1" customHeight="1" x14ac:dyDescent="0.2">
      <c r="A10" s="9" t="s">
        <v>33</v>
      </c>
      <c r="B10" s="11" t="s">
        <v>34</v>
      </c>
      <c r="C10" s="9" t="s">
        <v>24</v>
      </c>
      <c r="D10" s="9" t="s">
        <v>35</v>
      </c>
      <c r="E10" s="10" t="s">
        <v>36</v>
      </c>
      <c r="F10" s="11">
        <v>30</v>
      </c>
      <c r="G10" s="12">
        <v>385</v>
      </c>
      <c r="H10" s="12">
        <v>11550</v>
      </c>
      <c r="I10" s="13">
        <v>1.2586538856884875E-2</v>
      </c>
    </row>
    <row r="11" spans="1:10" ht="24" hidden="1" customHeight="1" x14ac:dyDescent="0.2">
      <c r="A11" s="9" t="s">
        <v>37</v>
      </c>
      <c r="B11" s="11" t="s">
        <v>38</v>
      </c>
      <c r="C11" s="9" t="s">
        <v>39</v>
      </c>
      <c r="D11" s="9" t="s">
        <v>40</v>
      </c>
      <c r="E11" s="10" t="s">
        <v>41</v>
      </c>
      <c r="F11" s="11">
        <v>80</v>
      </c>
      <c r="G11" s="12">
        <v>33.85</v>
      </c>
      <c r="H11" s="12">
        <v>2708</v>
      </c>
      <c r="I11" s="13">
        <v>2.9510257337181161E-3</v>
      </c>
    </row>
    <row r="12" spans="1:10" ht="24" hidden="1" customHeight="1" x14ac:dyDescent="0.2">
      <c r="A12" s="5" t="s">
        <v>42</v>
      </c>
      <c r="B12" s="5"/>
      <c r="C12" s="5"/>
      <c r="D12" s="5" t="s">
        <v>43</v>
      </c>
      <c r="E12" s="5"/>
      <c r="F12" s="6">
        <v>1</v>
      </c>
      <c r="G12" s="5"/>
      <c r="H12" s="7">
        <v>1337.5</v>
      </c>
      <c r="I12" s="8">
        <v>1.4575320970635082E-3</v>
      </c>
    </row>
    <row r="13" spans="1:10" ht="24" hidden="1" customHeight="1" x14ac:dyDescent="0.2">
      <c r="A13" s="9" t="s">
        <v>44</v>
      </c>
      <c r="B13" s="11" t="s">
        <v>45</v>
      </c>
      <c r="C13" s="9" t="s">
        <v>24</v>
      </c>
      <c r="D13" s="9" t="s">
        <v>46</v>
      </c>
      <c r="E13" s="10" t="s">
        <v>47</v>
      </c>
      <c r="F13" s="11">
        <v>11.07</v>
      </c>
      <c r="G13" s="12">
        <v>72.09</v>
      </c>
      <c r="H13" s="12">
        <v>798.03</v>
      </c>
      <c r="I13" s="13">
        <v>8.6964810423894689E-4</v>
      </c>
    </row>
    <row r="14" spans="1:10" ht="39" hidden="1" customHeight="1" x14ac:dyDescent="0.2">
      <c r="A14" s="9" t="s">
        <v>48</v>
      </c>
      <c r="B14" s="11" t="s">
        <v>49</v>
      </c>
      <c r="C14" s="9" t="s">
        <v>39</v>
      </c>
      <c r="D14" s="9" t="s">
        <v>50</v>
      </c>
      <c r="E14" s="10" t="s">
        <v>26</v>
      </c>
      <c r="F14" s="11">
        <v>135.54</v>
      </c>
      <c r="G14" s="12">
        <v>3.69</v>
      </c>
      <c r="H14" s="12">
        <v>500.14</v>
      </c>
      <c r="I14" s="13">
        <v>5.450243760937144E-4</v>
      </c>
    </row>
    <row r="15" spans="1:10" ht="26.1" hidden="1" customHeight="1" x14ac:dyDescent="0.2">
      <c r="A15" s="9" t="s">
        <v>51</v>
      </c>
      <c r="B15" s="11" t="s">
        <v>52</v>
      </c>
      <c r="C15" s="9" t="s">
        <v>39</v>
      </c>
      <c r="D15" s="9" t="s">
        <v>53</v>
      </c>
      <c r="E15" s="10" t="s">
        <v>54</v>
      </c>
      <c r="F15" s="11">
        <v>3</v>
      </c>
      <c r="G15" s="12">
        <v>13.11</v>
      </c>
      <c r="H15" s="12">
        <v>39.33</v>
      </c>
      <c r="I15" s="13">
        <v>4.2859616730846938E-5</v>
      </c>
    </row>
    <row r="16" spans="1:10" ht="24" hidden="1" customHeight="1" x14ac:dyDescent="0.2">
      <c r="A16" s="5" t="s">
        <v>55</v>
      </c>
      <c r="B16" s="5"/>
      <c r="C16" s="5"/>
      <c r="D16" s="5" t="s">
        <v>56</v>
      </c>
      <c r="E16" s="5"/>
      <c r="F16" s="6">
        <v>1</v>
      </c>
      <c r="G16" s="5"/>
      <c r="H16" s="7">
        <v>14081.12</v>
      </c>
      <c r="I16" s="8">
        <v>1.5344810738394696E-2</v>
      </c>
    </row>
    <row r="17" spans="1:9" ht="39" hidden="1" customHeight="1" x14ac:dyDescent="0.2">
      <c r="A17" s="9" t="s">
        <v>57</v>
      </c>
      <c r="B17" s="11" t="s">
        <v>58</v>
      </c>
      <c r="C17" s="9" t="s">
        <v>39</v>
      </c>
      <c r="D17" s="9" t="s">
        <v>59</v>
      </c>
      <c r="E17" s="10" t="s">
        <v>26</v>
      </c>
      <c r="F17" s="11">
        <v>2</v>
      </c>
      <c r="G17" s="12">
        <v>305.07</v>
      </c>
      <c r="H17" s="12">
        <v>610.14</v>
      </c>
      <c r="I17" s="13">
        <v>6.6489617473071319E-4</v>
      </c>
    </row>
    <row r="18" spans="1:9" ht="39" hidden="1" customHeight="1" x14ac:dyDescent="0.2">
      <c r="A18" s="9" t="s">
        <v>60</v>
      </c>
      <c r="B18" s="11" t="s">
        <v>61</v>
      </c>
      <c r="C18" s="9" t="s">
        <v>39</v>
      </c>
      <c r="D18" s="9" t="s">
        <v>62</v>
      </c>
      <c r="E18" s="10" t="s">
        <v>26</v>
      </c>
      <c r="F18" s="11">
        <v>6</v>
      </c>
      <c r="G18" s="12">
        <v>818.23</v>
      </c>
      <c r="H18" s="12">
        <v>4909.38</v>
      </c>
      <c r="I18" s="13">
        <v>5.3499655526591744E-3</v>
      </c>
    </row>
    <row r="19" spans="1:9" ht="24" hidden="1" customHeight="1" x14ac:dyDescent="0.2">
      <c r="A19" s="9" t="s">
        <v>63</v>
      </c>
      <c r="B19" s="11" t="s">
        <v>64</v>
      </c>
      <c r="C19" s="9" t="s">
        <v>24</v>
      </c>
      <c r="D19" s="9" t="s">
        <v>65</v>
      </c>
      <c r="E19" s="10" t="s">
        <v>26</v>
      </c>
      <c r="F19" s="11">
        <v>6</v>
      </c>
      <c r="G19" s="12">
        <v>806.24</v>
      </c>
      <c r="H19" s="12">
        <v>4837.4399999999996</v>
      </c>
      <c r="I19" s="13">
        <v>5.2715693963505776E-3</v>
      </c>
    </row>
    <row r="20" spans="1:9" ht="51.95" hidden="1" customHeight="1" x14ac:dyDescent="0.2">
      <c r="A20" s="14" t="s">
        <v>66</v>
      </c>
      <c r="B20" s="16" t="s">
        <v>67</v>
      </c>
      <c r="C20" s="14" t="s">
        <v>39</v>
      </c>
      <c r="D20" s="14" t="s">
        <v>68</v>
      </c>
      <c r="E20" s="15" t="s">
        <v>69</v>
      </c>
      <c r="F20" s="16">
        <v>4</v>
      </c>
      <c r="G20" s="17">
        <v>931.04</v>
      </c>
      <c r="H20" s="17">
        <v>3724.16</v>
      </c>
      <c r="I20" s="18">
        <v>4.0583796146542311E-3</v>
      </c>
    </row>
    <row r="21" spans="1:9" ht="24" hidden="1" customHeight="1" x14ac:dyDescent="0.2">
      <c r="A21" s="5" t="s">
        <v>70</v>
      </c>
      <c r="B21" s="5"/>
      <c r="C21" s="5"/>
      <c r="D21" s="5" t="s">
        <v>71</v>
      </c>
      <c r="E21" s="5"/>
      <c r="F21" s="6">
        <v>1</v>
      </c>
      <c r="G21" s="5"/>
      <c r="H21" s="7">
        <v>7424.1</v>
      </c>
      <c r="I21" s="8">
        <v>8.0903656387358441E-3</v>
      </c>
    </row>
    <row r="22" spans="1:9" ht="26.1" hidden="1" customHeight="1" x14ac:dyDescent="0.2">
      <c r="A22" s="9" t="s">
        <v>72</v>
      </c>
      <c r="B22" s="11" t="s">
        <v>73</v>
      </c>
      <c r="C22" s="9" t="s">
        <v>24</v>
      </c>
      <c r="D22" s="9" t="s">
        <v>74</v>
      </c>
      <c r="E22" s="10" t="s">
        <v>54</v>
      </c>
      <c r="F22" s="11">
        <v>6</v>
      </c>
      <c r="G22" s="12">
        <v>237.67</v>
      </c>
      <c r="H22" s="12">
        <v>1426.02</v>
      </c>
      <c r="I22" s="13">
        <v>1.553996202657573E-3</v>
      </c>
    </row>
    <row r="23" spans="1:9" ht="26.1" hidden="1" customHeight="1" x14ac:dyDescent="0.2">
      <c r="A23" s="9" t="s">
        <v>75</v>
      </c>
      <c r="B23" s="11" t="s">
        <v>76</v>
      </c>
      <c r="C23" s="9" t="s">
        <v>24</v>
      </c>
      <c r="D23" s="9" t="s">
        <v>77</v>
      </c>
      <c r="E23" s="10" t="s">
        <v>41</v>
      </c>
      <c r="F23" s="11">
        <v>88</v>
      </c>
      <c r="G23" s="12">
        <v>68.16</v>
      </c>
      <c r="H23" s="12">
        <v>5998.08</v>
      </c>
      <c r="I23" s="13">
        <v>6.5363694360782709E-3</v>
      </c>
    </row>
    <row r="24" spans="1:9" ht="24" hidden="1" customHeight="1" x14ac:dyDescent="0.2">
      <c r="A24" s="5" t="s">
        <v>78</v>
      </c>
      <c r="B24" s="5"/>
      <c r="C24" s="5"/>
      <c r="D24" s="5" t="s">
        <v>79</v>
      </c>
      <c r="E24" s="5"/>
      <c r="F24" s="6">
        <v>1</v>
      </c>
      <c r="G24" s="5"/>
      <c r="H24" s="7">
        <v>86195.520000000004</v>
      </c>
      <c r="I24" s="8">
        <v>9.3931018335012759E-2</v>
      </c>
    </row>
    <row r="25" spans="1:9" ht="26.1" hidden="1" customHeight="1" x14ac:dyDescent="0.2">
      <c r="A25" s="9" t="s">
        <v>80</v>
      </c>
      <c r="B25" s="11" t="s">
        <v>81</v>
      </c>
      <c r="C25" s="9" t="s">
        <v>39</v>
      </c>
      <c r="D25" s="9" t="s">
        <v>82</v>
      </c>
      <c r="E25" s="10" t="s">
        <v>41</v>
      </c>
      <c r="F25" s="11">
        <v>264</v>
      </c>
      <c r="G25" s="12">
        <v>128.08000000000001</v>
      </c>
      <c r="H25" s="12">
        <v>33813.120000000003</v>
      </c>
      <c r="I25" s="13">
        <v>3.6847631926624339E-2</v>
      </c>
    </row>
    <row r="26" spans="1:9" ht="24" hidden="1" customHeight="1" x14ac:dyDescent="0.2">
      <c r="A26" s="9" t="s">
        <v>83</v>
      </c>
      <c r="B26" s="11" t="s">
        <v>84</v>
      </c>
      <c r="C26" s="9" t="s">
        <v>39</v>
      </c>
      <c r="D26" s="9" t="s">
        <v>85</v>
      </c>
      <c r="E26" s="10" t="s">
        <v>41</v>
      </c>
      <c r="F26" s="11">
        <v>1056</v>
      </c>
      <c r="G26" s="12">
        <v>35.4</v>
      </c>
      <c r="H26" s="12">
        <v>37382.400000000001</v>
      </c>
      <c r="I26" s="13">
        <v>4.0737232048797672E-2</v>
      </c>
    </row>
    <row r="27" spans="1:9" ht="24" hidden="1" customHeight="1" x14ac:dyDescent="0.2">
      <c r="A27" s="9" t="s">
        <v>86</v>
      </c>
      <c r="B27" s="11" t="s">
        <v>87</v>
      </c>
      <c r="C27" s="9" t="s">
        <v>24</v>
      </c>
      <c r="D27" s="9" t="s">
        <v>88</v>
      </c>
      <c r="E27" s="10" t="s">
        <v>54</v>
      </c>
      <c r="F27" s="11">
        <v>1</v>
      </c>
      <c r="G27" s="12">
        <v>15000</v>
      </c>
      <c r="H27" s="12">
        <v>15000</v>
      </c>
      <c r="I27" s="13">
        <v>1.6346154359590744E-2</v>
      </c>
    </row>
    <row r="28" spans="1:9" ht="24" hidden="1" customHeight="1" x14ac:dyDescent="0.2">
      <c r="A28" s="5" t="s">
        <v>89</v>
      </c>
      <c r="B28" s="5"/>
      <c r="C28" s="5"/>
      <c r="D28" s="5" t="s">
        <v>90</v>
      </c>
      <c r="E28" s="5"/>
      <c r="F28" s="6">
        <v>1</v>
      </c>
      <c r="G28" s="5"/>
      <c r="H28" s="7">
        <v>1088.45</v>
      </c>
      <c r="I28" s="8">
        <v>1.1861314475131032E-3</v>
      </c>
    </row>
    <row r="29" spans="1:9" ht="26.1" hidden="1" customHeight="1" x14ac:dyDescent="0.2">
      <c r="A29" s="9" t="s">
        <v>91</v>
      </c>
      <c r="B29" s="11" t="s">
        <v>92</v>
      </c>
      <c r="C29" s="9" t="s">
        <v>24</v>
      </c>
      <c r="D29" s="9" t="s">
        <v>93</v>
      </c>
      <c r="E29" s="10" t="s">
        <v>26</v>
      </c>
      <c r="F29" s="11">
        <v>697.73</v>
      </c>
      <c r="G29" s="12">
        <v>1.56</v>
      </c>
      <c r="H29" s="12">
        <v>1088.45</v>
      </c>
      <c r="I29" s="13">
        <v>1.1861314475131032E-3</v>
      </c>
    </row>
    <row r="30" spans="1:9" ht="24" hidden="1" customHeight="1" x14ac:dyDescent="0.2">
      <c r="A30" s="5" t="s">
        <v>94</v>
      </c>
      <c r="B30" s="5"/>
      <c r="C30" s="5"/>
      <c r="D30" s="5" t="s">
        <v>95</v>
      </c>
      <c r="E30" s="5"/>
      <c r="F30" s="6">
        <v>1</v>
      </c>
      <c r="G30" s="5"/>
      <c r="H30" s="7">
        <v>11810.4</v>
      </c>
      <c r="I30" s="8">
        <v>1.2870308096567369E-2</v>
      </c>
    </row>
    <row r="31" spans="1:9" ht="26.1" hidden="1" customHeight="1" x14ac:dyDescent="0.2">
      <c r="A31" s="9" t="s">
        <v>96</v>
      </c>
      <c r="B31" s="11" t="s">
        <v>97</v>
      </c>
      <c r="C31" s="9" t="s">
        <v>39</v>
      </c>
      <c r="D31" s="9" t="s">
        <v>98</v>
      </c>
      <c r="E31" s="10" t="s">
        <v>26</v>
      </c>
      <c r="F31" s="11">
        <v>548.4</v>
      </c>
      <c r="G31" s="12">
        <v>4.58</v>
      </c>
      <c r="H31" s="12">
        <v>2511.67</v>
      </c>
      <c r="I31" s="13">
        <v>2.7370763680235528E-3</v>
      </c>
    </row>
    <row r="32" spans="1:9" ht="26.1" hidden="1" customHeight="1" x14ac:dyDescent="0.2">
      <c r="A32" s="9" t="s">
        <v>99</v>
      </c>
      <c r="B32" s="11" t="s">
        <v>100</v>
      </c>
      <c r="C32" s="9" t="s">
        <v>24</v>
      </c>
      <c r="D32" s="9" t="s">
        <v>101</v>
      </c>
      <c r="E32" s="10" t="s">
        <v>47</v>
      </c>
      <c r="F32" s="11">
        <v>44.16</v>
      </c>
      <c r="G32" s="12">
        <v>57.86</v>
      </c>
      <c r="H32" s="12">
        <v>2555.09</v>
      </c>
      <c r="I32" s="13">
        <v>2.7843930361764481E-3</v>
      </c>
    </row>
    <row r="33" spans="1:10" ht="39" hidden="1" customHeight="1" x14ac:dyDescent="0.2">
      <c r="A33" s="9" t="s">
        <v>102</v>
      </c>
      <c r="B33" s="11" t="s">
        <v>103</v>
      </c>
      <c r="C33" s="9" t="s">
        <v>39</v>
      </c>
      <c r="D33" s="9" t="s">
        <v>104</v>
      </c>
      <c r="E33" s="10" t="s">
        <v>47</v>
      </c>
      <c r="F33" s="11">
        <v>15</v>
      </c>
      <c r="G33" s="12">
        <v>106.44</v>
      </c>
      <c r="H33" s="12">
        <v>1596.6</v>
      </c>
      <c r="I33" s="13">
        <v>1.7398846700348389E-3</v>
      </c>
    </row>
    <row r="34" spans="1:10" ht="24" hidden="1" customHeight="1" x14ac:dyDescent="0.2">
      <c r="A34" s="9" t="s">
        <v>105</v>
      </c>
      <c r="B34" s="11" t="s">
        <v>106</v>
      </c>
      <c r="C34" s="9" t="s">
        <v>24</v>
      </c>
      <c r="D34" s="9" t="s">
        <v>107</v>
      </c>
      <c r="E34" s="10" t="s">
        <v>47</v>
      </c>
      <c r="F34" s="11">
        <v>15</v>
      </c>
      <c r="G34" s="12">
        <v>28.72</v>
      </c>
      <c r="H34" s="12">
        <v>430.8</v>
      </c>
      <c r="I34" s="13">
        <v>4.6946155320744623E-4</v>
      </c>
    </row>
    <row r="35" spans="1:10" ht="24" hidden="1" customHeight="1" x14ac:dyDescent="0.2">
      <c r="A35" s="9" t="s">
        <v>108</v>
      </c>
      <c r="B35" s="11" t="s">
        <v>109</v>
      </c>
      <c r="C35" s="9" t="s">
        <v>39</v>
      </c>
      <c r="D35" s="9" t="s">
        <v>110</v>
      </c>
      <c r="E35" s="10" t="s">
        <v>26</v>
      </c>
      <c r="F35" s="11">
        <v>548.4</v>
      </c>
      <c r="G35" s="12">
        <v>8.6</v>
      </c>
      <c r="H35" s="12">
        <v>4716.24</v>
      </c>
      <c r="I35" s="13">
        <v>5.1394924691250841E-3</v>
      </c>
    </row>
    <row r="36" spans="1:10" ht="24" customHeight="1" x14ac:dyDescent="0.2">
      <c r="A36" s="5" t="s">
        <v>111</v>
      </c>
      <c r="B36" s="5"/>
      <c r="C36" s="5"/>
      <c r="D36" s="5" t="s">
        <v>112</v>
      </c>
      <c r="E36" s="5"/>
      <c r="F36" s="6">
        <v>1</v>
      </c>
      <c r="G36" s="5"/>
      <c r="H36" s="7">
        <v>203915.81</v>
      </c>
      <c r="I36" s="8">
        <v>0.22221595377473188</v>
      </c>
      <c r="J36" s="30">
        <f>F42+F50</f>
        <v>116.01</v>
      </c>
    </row>
    <row r="37" spans="1:10" ht="24" hidden="1" customHeight="1" x14ac:dyDescent="0.2">
      <c r="A37" s="5" t="s">
        <v>113</v>
      </c>
      <c r="B37" s="5"/>
      <c r="C37" s="5"/>
      <c r="D37" s="5" t="s">
        <v>114</v>
      </c>
      <c r="E37" s="5"/>
      <c r="F37" s="6">
        <v>1</v>
      </c>
      <c r="G37" s="5"/>
      <c r="H37" s="7">
        <v>203915.81</v>
      </c>
      <c r="I37" s="8">
        <v>0.22221595377473188</v>
      </c>
      <c r="J37" s="7"/>
    </row>
    <row r="38" spans="1:10" ht="24" hidden="1" customHeight="1" x14ac:dyDescent="0.2">
      <c r="A38" s="5" t="s">
        <v>115</v>
      </c>
      <c r="B38" s="5"/>
      <c r="C38" s="5"/>
      <c r="D38" s="5" t="s">
        <v>116</v>
      </c>
      <c r="E38" s="5"/>
      <c r="F38" s="6">
        <v>1</v>
      </c>
      <c r="G38" s="5"/>
      <c r="H38" s="7">
        <v>0</v>
      </c>
      <c r="I38" s="8">
        <v>0</v>
      </c>
      <c r="J38" s="7"/>
    </row>
    <row r="39" spans="1:10" ht="39" hidden="1" customHeight="1" x14ac:dyDescent="0.2">
      <c r="A39" s="9" t="s">
        <v>117</v>
      </c>
      <c r="B39" s="11" t="s">
        <v>118</v>
      </c>
      <c r="C39" s="9" t="s">
        <v>39</v>
      </c>
      <c r="D39" s="9" t="s">
        <v>119</v>
      </c>
      <c r="E39" s="10" t="s">
        <v>120</v>
      </c>
      <c r="F39" s="11">
        <v>159.38999999999999</v>
      </c>
      <c r="G39" s="12">
        <v>14.32</v>
      </c>
      <c r="H39" s="12">
        <v>2282.46</v>
      </c>
      <c r="I39" s="13">
        <v>2.4872962319727665E-3</v>
      </c>
      <c r="J39" s="7"/>
    </row>
    <row r="40" spans="1:10" ht="39" hidden="1" customHeight="1" x14ac:dyDescent="0.2">
      <c r="A40" s="9" t="s">
        <v>121</v>
      </c>
      <c r="B40" s="11" t="s">
        <v>122</v>
      </c>
      <c r="C40" s="9" t="s">
        <v>39</v>
      </c>
      <c r="D40" s="9" t="s">
        <v>123</v>
      </c>
      <c r="E40" s="10" t="s">
        <v>120</v>
      </c>
      <c r="F40" s="11">
        <v>165.6</v>
      </c>
      <c r="G40" s="12">
        <v>16.059999999999999</v>
      </c>
      <c r="H40" s="12">
        <v>2659.53</v>
      </c>
      <c r="I40" s="13">
        <v>2.8982058602641586E-3</v>
      </c>
      <c r="J40" s="7"/>
    </row>
    <row r="41" spans="1:10" ht="39" hidden="1" customHeight="1" x14ac:dyDescent="0.2">
      <c r="A41" s="9" t="s">
        <v>124</v>
      </c>
      <c r="B41" s="11" t="s">
        <v>125</v>
      </c>
      <c r="C41" s="9" t="s">
        <v>39</v>
      </c>
      <c r="D41" s="9" t="s">
        <v>126</v>
      </c>
      <c r="E41" s="10" t="s">
        <v>120</v>
      </c>
      <c r="F41" s="11">
        <v>42.5</v>
      </c>
      <c r="G41" s="12">
        <v>18.55</v>
      </c>
      <c r="H41" s="12">
        <v>788.37</v>
      </c>
      <c r="I41" s="13">
        <v>8.591211808313704E-4</v>
      </c>
      <c r="J41" s="7"/>
    </row>
    <row r="42" spans="1:10" ht="39" hidden="1" customHeight="1" x14ac:dyDescent="0.2">
      <c r="A42" s="9" t="s">
        <v>127</v>
      </c>
      <c r="B42" s="11" t="s">
        <v>128</v>
      </c>
      <c r="C42" s="9" t="s">
        <v>39</v>
      </c>
      <c r="D42" s="9" t="s">
        <v>129</v>
      </c>
      <c r="E42" s="10" t="s">
        <v>26</v>
      </c>
      <c r="F42" s="11">
        <v>66.010000000000005</v>
      </c>
      <c r="G42" s="12">
        <v>216.81</v>
      </c>
      <c r="H42" s="12">
        <v>14311.62</v>
      </c>
      <c r="I42" s="13">
        <v>1.5595996643720408E-2</v>
      </c>
      <c r="J42" s="7"/>
    </row>
    <row r="43" spans="1:10" ht="39" hidden="1" customHeight="1" x14ac:dyDescent="0.2">
      <c r="A43" s="9" t="s">
        <v>130</v>
      </c>
      <c r="B43" s="11" t="s">
        <v>131</v>
      </c>
      <c r="C43" s="9" t="s">
        <v>39</v>
      </c>
      <c r="D43" s="9" t="s">
        <v>132</v>
      </c>
      <c r="E43" s="10" t="s">
        <v>47</v>
      </c>
      <c r="F43" s="11">
        <v>11</v>
      </c>
      <c r="G43" s="12">
        <v>972.45</v>
      </c>
      <c r="H43" s="12">
        <v>10696.95</v>
      </c>
      <c r="I43" s="13">
        <v>1.1656933058454949E-2</v>
      </c>
      <c r="J43" s="7"/>
    </row>
    <row r="44" spans="1:10" ht="24" hidden="1" customHeight="1" x14ac:dyDescent="0.2">
      <c r="A44" s="5" t="s">
        <v>133</v>
      </c>
      <c r="B44" s="5"/>
      <c r="C44" s="5"/>
      <c r="D44" s="5" t="s">
        <v>134</v>
      </c>
      <c r="E44" s="5"/>
      <c r="F44" s="6">
        <v>1</v>
      </c>
      <c r="G44" s="5"/>
      <c r="H44" s="7">
        <v>41264.75</v>
      </c>
      <c r="I44" s="8">
        <v>4.496799820732815E-2</v>
      </c>
      <c r="J44" s="7"/>
    </row>
    <row r="45" spans="1:10" ht="39" hidden="1" customHeight="1" x14ac:dyDescent="0.2">
      <c r="A45" s="9" t="s">
        <v>135</v>
      </c>
      <c r="B45" s="11" t="s">
        <v>136</v>
      </c>
      <c r="C45" s="9" t="s">
        <v>39</v>
      </c>
      <c r="D45" s="9" t="s">
        <v>137</v>
      </c>
      <c r="E45" s="10" t="s">
        <v>120</v>
      </c>
      <c r="F45" s="11">
        <v>288</v>
      </c>
      <c r="G45" s="12">
        <v>10.52</v>
      </c>
      <c r="H45" s="12">
        <v>3029.76</v>
      </c>
      <c r="I45" s="13">
        <v>3.3016616421675774E-3</v>
      </c>
      <c r="J45" s="7"/>
    </row>
    <row r="46" spans="1:10" ht="39" hidden="1" customHeight="1" x14ac:dyDescent="0.2">
      <c r="A46" s="9" t="s">
        <v>138</v>
      </c>
      <c r="B46" s="11" t="s">
        <v>139</v>
      </c>
      <c r="C46" s="9" t="s">
        <v>39</v>
      </c>
      <c r="D46" s="9" t="s">
        <v>140</v>
      </c>
      <c r="E46" s="10" t="s">
        <v>120</v>
      </c>
      <c r="F46" s="11">
        <v>545.58000000000004</v>
      </c>
      <c r="G46" s="12">
        <v>12.52</v>
      </c>
      <c r="H46" s="12">
        <v>6830.66</v>
      </c>
      <c r="I46" s="13">
        <v>7.4436681825254753E-3</v>
      </c>
      <c r="J46" s="7"/>
    </row>
    <row r="47" spans="1:10" ht="39" hidden="1" customHeight="1" x14ac:dyDescent="0.2">
      <c r="A47" s="9" t="s">
        <v>141</v>
      </c>
      <c r="B47" s="11" t="s">
        <v>142</v>
      </c>
      <c r="C47" s="9" t="s">
        <v>39</v>
      </c>
      <c r="D47" s="9" t="s">
        <v>143</v>
      </c>
      <c r="E47" s="10" t="s">
        <v>120</v>
      </c>
      <c r="F47" s="11">
        <v>42.5</v>
      </c>
      <c r="G47" s="12">
        <v>15.77</v>
      </c>
      <c r="H47" s="12">
        <v>670.22</v>
      </c>
      <c r="I47" s="13">
        <v>7.3036797165899393E-4</v>
      </c>
      <c r="J47" s="7"/>
    </row>
    <row r="48" spans="1:10" ht="39" hidden="1" customHeight="1" x14ac:dyDescent="0.2">
      <c r="A48" s="9" t="s">
        <v>144</v>
      </c>
      <c r="B48" s="11" t="s">
        <v>128</v>
      </c>
      <c r="C48" s="9" t="s">
        <v>39</v>
      </c>
      <c r="D48" s="9" t="s">
        <v>129</v>
      </c>
      <c r="E48" s="10" t="s">
        <v>26</v>
      </c>
      <c r="F48" s="11">
        <v>39.799999999999997</v>
      </c>
      <c r="G48" s="12">
        <v>216.81</v>
      </c>
      <c r="H48" s="12">
        <v>8629.0300000000007</v>
      </c>
      <c r="I48" s="13">
        <v>9.4034304235692881E-3</v>
      </c>
      <c r="J48" s="7"/>
    </row>
    <row r="49" spans="1:10" ht="39" hidden="1" customHeight="1" x14ac:dyDescent="0.2">
      <c r="A49" s="9" t="s">
        <v>145</v>
      </c>
      <c r="B49" s="11" t="s">
        <v>146</v>
      </c>
      <c r="C49" s="9" t="s">
        <v>39</v>
      </c>
      <c r="D49" s="9" t="s">
        <v>147</v>
      </c>
      <c r="E49" s="10" t="s">
        <v>47</v>
      </c>
      <c r="F49" s="11">
        <v>13.93</v>
      </c>
      <c r="G49" s="12">
        <v>1419.03</v>
      </c>
      <c r="H49" s="12">
        <v>19767.080000000002</v>
      </c>
      <c r="I49" s="13">
        <v>2.1541049394558604E-2</v>
      </c>
      <c r="J49" s="7"/>
    </row>
    <row r="50" spans="1:10" ht="26.1" hidden="1" customHeight="1" x14ac:dyDescent="0.2">
      <c r="A50" s="9" t="s">
        <v>148</v>
      </c>
      <c r="B50" s="11" t="s">
        <v>149</v>
      </c>
      <c r="C50" s="9" t="s">
        <v>39</v>
      </c>
      <c r="D50" s="9" t="s">
        <v>150</v>
      </c>
      <c r="E50" s="10" t="s">
        <v>26</v>
      </c>
      <c r="F50" s="11">
        <v>50</v>
      </c>
      <c r="G50" s="12">
        <v>46.76</v>
      </c>
      <c r="H50" s="12">
        <v>2338</v>
      </c>
      <c r="I50" s="13">
        <v>2.5478205928482107E-3</v>
      </c>
      <c r="J50" s="7"/>
    </row>
    <row r="51" spans="1:10" ht="24" hidden="1" customHeight="1" x14ac:dyDescent="0.2">
      <c r="A51" s="5" t="s">
        <v>151</v>
      </c>
      <c r="B51" s="5"/>
      <c r="C51" s="5"/>
      <c r="D51" s="5" t="s">
        <v>152</v>
      </c>
      <c r="E51" s="5"/>
      <c r="F51" s="6">
        <v>1</v>
      </c>
      <c r="G51" s="5"/>
      <c r="H51" s="7">
        <v>131912.13</v>
      </c>
      <c r="I51" s="8">
        <v>0.14375040259216007</v>
      </c>
      <c r="J51" s="7"/>
    </row>
    <row r="52" spans="1:10" ht="39" hidden="1" customHeight="1" x14ac:dyDescent="0.2">
      <c r="A52" s="9" t="s">
        <v>153</v>
      </c>
      <c r="B52" s="11" t="s">
        <v>154</v>
      </c>
      <c r="C52" s="9" t="s">
        <v>39</v>
      </c>
      <c r="D52" s="9" t="s">
        <v>155</v>
      </c>
      <c r="E52" s="10" t="s">
        <v>26</v>
      </c>
      <c r="F52" s="11">
        <v>548.4</v>
      </c>
      <c r="G52" s="12">
        <v>240.54</v>
      </c>
      <c r="H52" s="12">
        <v>131912.13</v>
      </c>
      <c r="I52" s="13">
        <v>0.14375040259216007</v>
      </c>
      <c r="J52" s="7"/>
    </row>
    <row r="53" spans="1:10" ht="24" customHeight="1" x14ac:dyDescent="0.2">
      <c r="A53" s="5" t="s">
        <v>156</v>
      </c>
      <c r="B53" s="5"/>
      <c r="C53" s="5"/>
      <c r="D53" s="5" t="s">
        <v>157</v>
      </c>
      <c r="E53" s="5"/>
      <c r="F53" s="6">
        <v>1</v>
      </c>
      <c r="G53" s="5"/>
      <c r="H53" s="7">
        <v>15665.56</v>
      </c>
      <c r="I53" s="8">
        <v>1.7071444125962027E-2</v>
      </c>
      <c r="J53" s="30">
        <f>F55*0.2+F54*0.2</f>
        <v>25.28</v>
      </c>
    </row>
    <row r="54" spans="1:10" ht="51.95" hidden="1" customHeight="1" x14ac:dyDescent="0.2">
      <c r="A54" s="9" t="s">
        <v>158</v>
      </c>
      <c r="B54" s="11" t="s">
        <v>159</v>
      </c>
      <c r="C54" s="9" t="s">
        <v>39</v>
      </c>
      <c r="D54" s="9" t="s">
        <v>160</v>
      </c>
      <c r="E54" s="10" t="s">
        <v>36</v>
      </c>
      <c r="F54" s="11">
        <v>78</v>
      </c>
      <c r="G54" s="12">
        <v>129.19</v>
      </c>
      <c r="H54" s="12">
        <v>10076.82</v>
      </c>
      <c r="I54" s="13">
        <v>1.0981150344920748E-2</v>
      </c>
      <c r="J54" s="7"/>
    </row>
    <row r="55" spans="1:10" ht="51.95" hidden="1" customHeight="1" x14ac:dyDescent="0.2">
      <c r="A55" s="9" t="s">
        <v>161</v>
      </c>
      <c r="B55" s="11" t="s">
        <v>162</v>
      </c>
      <c r="C55" s="9" t="s">
        <v>39</v>
      </c>
      <c r="D55" s="9" t="s">
        <v>163</v>
      </c>
      <c r="E55" s="10" t="s">
        <v>36</v>
      </c>
      <c r="F55" s="11">
        <v>48.4</v>
      </c>
      <c r="G55" s="12">
        <v>115.47</v>
      </c>
      <c r="H55" s="12">
        <v>5588.74</v>
      </c>
      <c r="I55" s="13">
        <v>6.0902937810412786E-3</v>
      </c>
      <c r="J55" s="7"/>
    </row>
    <row r="56" spans="1:10" ht="24" customHeight="1" x14ac:dyDescent="0.2">
      <c r="A56" s="5" t="s">
        <v>164</v>
      </c>
      <c r="B56" s="5"/>
      <c r="C56" s="5"/>
      <c r="D56" s="5" t="s">
        <v>165</v>
      </c>
      <c r="E56" s="5"/>
      <c r="F56" s="6">
        <v>1</v>
      </c>
      <c r="G56" s="5"/>
      <c r="H56" s="7">
        <v>87490.73</v>
      </c>
      <c r="I56" s="8">
        <v>9.534246517421846E-2</v>
      </c>
      <c r="J56" s="30">
        <v>161.05000000000001</v>
      </c>
    </row>
    <row r="57" spans="1:10" ht="24" hidden="1" customHeight="1" x14ac:dyDescent="0.2">
      <c r="A57" s="5" t="s">
        <v>166</v>
      </c>
      <c r="B57" s="5"/>
      <c r="C57" s="5"/>
      <c r="D57" s="5" t="s">
        <v>167</v>
      </c>
      <c r="E57" s="5"/>
      <c r="F57" s="6">
        <v>1</v>
      </c>
      <c r="G57" s="5"/>
      <c r="H57" s="7">
        <v>62730.37</v>
      </c>
      <c r="I57" s="8">
        <v>6.836002073694937E-2</v>
      </c>
      <c r="J57" s="7"/>
    </row>
    <row r="58" spans="1:10" ht="51.95" hidden="1" customHeight="1" x14ac:dyDescent="0.2">
      <c r="A58" s="9" t="s">
        <v>168</v>
      </c>
      <c r="B58" s="11" t="s">
        <v>169</v>
      </c>
      <c r="C58" s="9" t="s">
        <v>39</v>
      </c>
      <c r="D58" s="9" t="s">
        <v>170</v>
      </c>
      <c r="E58" s="10" t="s">
        <v>26</v>
      </c>
      <c r="F58" s="11">
        <v>285.08999999999997</v>
      </c>
      <c r="G58" s="12">
        <v>96.36</v>
      </c>
      <c r="H58" s="12">
        <v>27471.27</v>
      </c>
      <c r="I58" s="13">
        <v>2.9936641324932966E-2</v>
      </c>
      <c r="J58" s="7">
        <f>(F58+F59)/2</f>
        <v>161.005</v>
      </c>
    </row>
    <row r="59" spans="1:10" ht="39" hidden="1" customHeight="1" x14ac:dyDescent="0.2">
      <c r="A59" s="9" t="s">
        <v>171</v>
      </c>
      <c r="B59" s="11" t="s">
        <v>172</v>
      </c>
      <c r="C59" s="9" t="s">
        <v>39</v>
      </c>
      <c r="D59" s="9" t="s">
        <v>173</v>
      </c>
      <c r="E59" s="10" t="s">
        <v>26</v>
      </c>
      <c r="F59" s="11">
        <v>36.92</v>
      </c>
      <c r="G59" s="12">
        <v>930.66</v>
      </c>
      <c r="H59" s="12">
        <v>34359.96</v>
      </c>
      <c r="I59" s="13">
        <v>3.7443547329957576E-2</v>
      </c>
      <c r="J59" s="7"/>
    </row>
    <row r="60" spans="1:10" ht="26.1" hidden="1" customHeight="1" x14ac:dyDescent="0.2">
      <c r="A60" s="9" t="s">
        <v>174</v>
      </c>
      <c r="B60" s="11" t="s">
        <v>175</v>
      </c>
      <c r="C60" s="9" t="s">
        <v>39</v>
      </c>
      <c r="D60" s="9" t="s">
        <v>176</v>
      </c>
      <c r="E60" s="10" t="s">
        <v>54</v>
      </c>
      <c r="F60" s="11">
        <v>11</v>
      </c>
      <c r="G60" s="12">
        <v>81.739999999999995</v>
      </c>
      <c r="H60" s="12">
        <v>899.14</v>
      </c>
      <c r="I60" s="13">
        <v>9.7983208205882819E-4</v>
      </c>
      <c r="J60" s="7"/>
    </row>
    <row r="61" spans="1:10" ht="24" hidden="1" customHeight="1" x14ac:dyDescent="0.2">
      <c r="A61" s="5" t="s">
        <v>177</v>
      </c>
      <c r="B61" s="5"/>
      <c r="C61" s="5"/>
      <c r="D61" s="5" t="s">
        <v>178</v>
      </c>
      <c r="E61" s="5"/>
      <c r="F61" s="6">
        <v>1</v>
      </c>
      <c r="G61" s="5"/>
      <c r="H61" s="7">
        <v>24760.36</v>
      </c>
      <c r="I61" s="8">
        <v>2.6982444437269087E-2</v>
      </c>
      <c r="J61" s="7"/>
    </row>
    <row r="62" spans="1:10" ht="39" hidden="1" customHeight="1" x14ac:dyDescent="0.2">
      <c r="A62" s="9" t="s">
        <v>179</v>
      </c>
      <c r="B62" s="11" t="s">
        <v>180</v>
      </c>
      <c r="C62" s="9" t="s">
        <v>39</v>
      </c>
      <c r="D62" s="9" t="s">
        <v>181</v>
      </c>
      <c r="E62" s="10" t="s">
        <v>54</v>
      </c>
      <c r="F62" s="11">
        <v>1</v>
      </c>
      <c r="G62" s="12">
        <v>877.14</v>
      </c>
      <c r="H62" s="12">
        <v>877.14</v>
      </c>
      <c r="I62" s="13">
        <v>9.5585772233142846E-4</v>
      </c>
      <c r="J62" s="7"/>
    </row>
    <row r="63" spans="1:10" ht="39" hidden="1" customHeight="1" x14ac:dyDescent="0.2">
      <c r="A63" s="9" t="s">
        <v>182</v>
      </c>
      <c r="B63" s="11" t="s">
        <v>183</v>
      </c>
      <c r="C63" s="9" t="s">
        <v>39</v>
      </c>
      <c r="D63" s="9" t="s">
        <v>184</v>
      </c>
      <c r="E63" s="10" t="s">
        <v>54</v>
      </c>
      <c r="F63" s="11">
        <v>1</v>
      </c>
      <c r="G63" s="12">
        <v>385.4</v>
      </c>
      <c r="H63" s="12">
        <v>385.4</v>
      </c>
      <c r="I63" s="13">
        <v>4.199871926790849E-4</v>
      </c>
      <c r="J63" s="7"/>
    </row>
    <row r="64" spans="1:10" ht="39" hidden="1" customHeight="1" x14ac:dyDescent="0.2">
      <c r="A64" s="9" t="s">
        <v>185</v>
      </c>
      <c r="B64" s="11" t="s">
        <v>186</v>
      </c>
      <c r="C64" s="9" t="s">
        <v>39</v>
      </c>
      <c r="D64" s="9" t="s">
        <v>187</v>
      </c>
      <c r="E64" s="10" t="s">
        <v>54</v>
      </c>
      <c r="F64" s="11">
        <v>2</v>
      </c>
      <c r="G64" s="12">
        <v>393.2</v>
      </c>
      <c r="H64" s="12">
        <v>786.4</v>
      </c>
      <c r="I64" s="13">
        <v>8.5697438589214412E-4</v>
      </c>
      <c r="J64" s="7"/>
    </row>
    <row r="65" spans="1:10" ht="39" hidden="1" customHeight="1" x14ac:dyDescent="0.2">
      <c r="A65" s="9" t="s">
        <v>188</v>
      </c>
      <c r="B65" s="11" t="s">
        <v>189</v>
      </c>
      <c r="C65" s="9" t="s">
        <v>39</v>
      </c>
      <c r="D65" s="9" t="s">
        <v>190</v>
      </c>
      <c r="E65" s="10" t="s">
        <v>54</v>
      </c>
      <c r="F65" s="11">
        <v>4</v>
      </c>
      <c r="G65" s="12">
        <v>455.84</v>
      </c>
      <c r="H65" s="12">
        <v>1823.36</v>
      </c>
      <c r="I65" s="13">
        <v>1.9869949342068921E-3</v>
      </c>
      <c r="J65" s="7"/>
    </row>
    <row r="66" spans="1:10" ht="39" hidden="1" customHeight="1" x14ac:dyDescent="0.2">
      <c r="A66" s="9" t="s">
        <v>191</v>
      </c>
      <c r="B66" s="11" t="s">
        <v>192</v>
      </c>
      <c r="C66" s="9" t="s">
        <v>39</v>
      </c>
      <c r="D66" s="9" t="s">
        <v>193</v>
      </c>
      <c r="E66" s="10" t="s">
        <v>54</v>
      </c>
      <c r="F66" s="11">
        <v>1</v>
      </c>
      <c r="G66" s="12">
        <v>503.91</v>
      </c>
      <c r="H66" s="12">
        <v>503.91</v>
      </c>
      <c r="I66" s="13">
        <v>5.4913270955609154E-4</v>
      </c>
      <c r="J66" s="7"/>
    </row>
    <row r="67" spans="1:10" ht="26.1" hidden="1" customHeight="1" x14ac:dyDescent="0.2">
      <c r="A67" s="9" t="s">
        <v>194</v>
      </c>
      <c r="B67" s="11" t="s">
        <v>195</v>
      </c>
      <c r="C67" s="9" t="s">
        <v>24</v>
      </c>
      <c r="D67" s="9" t="s">
        <v>196</v>
      </c>
      <c r="E67" s="10" t="s">
        <v>54</v>
      </c>
      <c r="F67" s="11">
        <v>1</v>
      </c>
      <c r="G67" s="12">
        <v>1241.97</v>
      </c>
      <c r="H67" s="12">
        <v>1241.97</v>
      </c>
      <c r="I67" s="13">
        <v>1.3534288886653946E-3</v>
      </c>
      <c r="J67" s="7"/>
    </row>
    <row r="68" spans="1:10" ht="39" hidden="1" customHeight="1" x14ac:dyDescent="0.2">
      <c r="A68" s="9" t="s">
        <v>197</v>
      </c>
      <c r="B68" s="11" t="s">
        <v>198</v>
      </c>
      <c r="C68" s="9" t="s">
        <v>39</v>
      </c>
      <c r="D68" s="9" t="s">
        <v>199</v>
      </c>
      <c r="E68" s="10" t="s">
        <v>26</v>
      </c>
      <c r="F68" s="11">
        <v>11.88</v>
      </c>
      <c r="G68" s="12">
        <v>840.42</v>
      </c>
      <c r="H68" s="12">
        <v>9984.18</v>
      </c>
      <c r="I68" s="13">
        <v>1.0880196495595915E-2</v>
      </c>
      <c r="J68" s="7"/>
    </row>
    <row r="69" spans="1:10" ht="65.099999999999994" hidden="1" customHeight="1" x14ac:dyDescent="0.2">
      <c r="A69" s="9" t="s">
        <v>200</v>
      </c>
      <c r="B69" s="11" t="s">
        <v>201</v>
      </c>
      <c r="C69" s="9" t="s">
        <v>39</v>
      </c>
      <c r="D69" s="9" t="s">
        <v>202</v>
      </c>
      <c r="E69" s="10" t="s">
        <v>26</v>
      </c>
      <c r="F69" s="11">
        <v>0.6</v>
      </c>
      <c r="G69" s="12">
        <v>1103.9000000000001</v>
      </c>
      <c r="H69" s="12">
        <v>662.34</v>
      </c>
      <c r="I69" s="13">
        <v>7.2178079190208892E-4</v>
      </c>
      <c r="J69" s="7"/>
    </row>
    <row r="70" spans="1:10" ht="26.1" hidden="1" customHeight="1" x14ac:dyDescent="0.2">
      <c r="A70" s="9" t="s">
        <v>203</v>
      </c>
      <c r="B70" s="11" t="s">
        <v>204</v>
      </c>
      <c r="C70" s="9" t="s">
        <v>24</v>
      </c>
      <c r="D70" s="9" t="s">
        <v>205</v>
      </c>
      <c r="E70" s="10" t="s">
        <v>26</v>
      </c>
      <c r="F70" s="11">
        <v>8.5</v>
      </c>
      <c r="G70" s="12">
        <v>999.49</v>
      </c>
      <c r="H70" s="12">
        <v>8495.66</v>
      </c>
      <c r="I70" s="13">
        <v>9.2580913164400473E-3</v>
      </c>
      <c r="J70" s="7"/>
    </row>
    <row r="71" spans="1:10" ht="24" customHeight="1" x14ac:dyDescent="0.2">
      <c r="A71" s="5" t="s">
        <v>206</v>
      </c>
      <c r="B71" s="5"/>
      <c r="C71" s="5"/>
      <c r="D71" s="5" t="s">
        <v>207</v>
      </c>
      <c r="E71" s="5"/>
      <c r="F71" s="6">
        <v>1</v>
      </c>
      <c r="G71" s="5"/>
      <c r="H71" s="7">
        <v>77198.55</v>
      </c>
      <c r="I71" s="8">
        <v>8.4126627642438945E-2</v>
      </c>
      <c r="J71" s="30">
        <f>(F75)/2</f>
        <v>363.53</v>
      </c>
    </row>
    <row r="72" spans="1:10" ht="24" hidden="1" customHeight="1" x14ac:dyDescent="0.2">
      <c r="A72" s="5" t="s">
        <v>208</v>
      </c>
      <c r="B72" s="5"/>
      <c r="C72" s="5"/>
      <c r="D72" s="5" t="s">
        <v>209</v>
      </c>
      <c r="E72" s="5"/>
      <c r="F72" s="6">
        <v>1</v>
      </c>
      <c r="G72" s="5"/>
      <c r="H72" s="7">
        <v>77198.55</v>
      </c>
      <c r="I72" s="8">
        <v>8.4126627642438945E-2</v>
      </c>
      <c r="J72" s="7"/>
    </row>
    <row r="73" spans="1:10" ht="39" hidden="1" customHeight="1" x14ac:dyDescent="0.2">
      <c r="A73" s="9" t="s">
        <v>210</v>
      </c>
      <c r="B73" s="11" t="s">
        <v>211</v>
      </c>
      <c r="C73" s="9" t="s">
        <v>39</v>
      </c>
      <c r="D73" s="9" t="s">
        <v>212</v>
      </c>
      <c r="E73" s="10" t="s">
        <v>26</v>
      </c>
      <c r="F73" s="11">
        <v>207.07</v>
      </c>
      <c r="G73" s="12">
        <v>18.809999999999999</v>
      </c>
      <c r="H73" s="12">
        <v>3894.98</v>
      </c>
      <c r="I73" s="13">
        <v>4.2445296205012506E-3</v>
      </c>
      <c r="J73" s="7"/>
    </row>
    <row r="74" spans="1:10" ht="26.1" hidden="1" customHeight="1" x14ac:dyDescent="0.2">
      <c r="A74" s="9" t="s">
        <v>213</v>
      </c>
      <c r="B74" s="11" t="s">
        <v>214</v>
      </c>
      <c r="C74" s="9" t="s">
        <v>24</v>
      </c>
      <c r="D74" s="9" t="s">
        <v>215</v>
      </c>
      <c r="E74" s="10" t="s">
        <v>36</v>
      </c>
      <c r="F74" s="11">
        <v>119.72</v>
      </c>
      <c r="G74" s="12">
        <v>78.900000000000006</v>
      </c>
      <c r="H74" s="12">
        <v>9445.9</v>
      </c>
      <c r="I74" s="13">
        <v>1.0293609297683881E-2</v>
      </c>
      <c r="J74" s="7"/>
    </row>
    <row r="75" spans="1:10" ht="39" hidden="1" customHeight="1" x14ac:dyDescent="0.2">
      <c r="A75" s="9" t="s">
        <v>216</v>
      </c>
      <c r="B75" s="11" t="s">
        <v>217</v>
      </c>
      <c r="C75" s="9" t="s">
        <v>39</v>
      </c>
      <c r="D75" s="9" t="s">
        <v>218</v>
      </c>
      <c r="E75" s="10" t="s">
        <v>26</v>
      </c>
      <c r="F75" s="11">
        <v>727.06</v>
      </c>
      <c r="G75" s="12">
        <v>10.84</v>
      </c>
      <c r="H75" s="12">
        <v>7881.33</v>
      </c>
      <c r="I75" s="13">
        <v>8.5886291159248881E-3</v>
      </c>
      <c r="J75" s="7"/>
    </row>
    <row r="76" spans="1:10" ht="51.95" hidden="1" customHeight="1" x14ac:dyDescent="0.2">
      <c r="A76" s="9" t="s">
        <v>219</v>
      </c>
      <c r="B76" s="11" t="s">
        <v>220</v>
      </c>
      <c r="C76" s="9" t="s">
        <v>39</v>
      </c>
      <c r="D76" s="9" t="s">
        <v>221</v>
      </c>
      <c r="E76" s="10" t="s">
        <v>26</v>
      </c>
      <c r="F76" s="11">
        <v>727.06</v>
      </c>
      <c r="G76" s="12">
        <v>76.989999999999995</v>
      </c>
      <c r="H76" s="12">
        <v>55976.34</v>
      </c>
      <c r="I76" s="13">
        <v>6.0999859608328925E-2</v>
      </c>
      <c r="J76" s="7"/>
    </row>
    <row r="77" spans="1:10" ht="24" customHeight="1" x14ac:dyDescent="0.2">
      <c r="A77" s="5" t="s">
        <v>222</v>
      </c>
      <c r="B77" s="5"/>
      <c r="C77" s="5"/>
      <c r="D77" s="5" t="s">
        <v>223</v>
      </c>
      <c r="E77" s="5"/>
      <c r="F77" s="6">
        <v>1</v>
      </c>
      <c r="G77" s="5"/>
      <c r="H77" s="7">
        <v>99064.06</v>
      </c>
      <c r="I77" s="8">
        <v>0.10795442774985062</v>
      </c>
      <c r="J77" s="30">
        <f>F80/2</f>
        <v>289.27499999999998</v>
      </c>
    </row>
    <row r="78" spans="1:10" ht="24" hidden="1" customHeight="1" x14ac:dyDescent="0.2">
      <c r="A78" s="5" t="s">
        <v>224</v>
      </c>
      <c r="B78" s="5"/>
      <c r="C78" s="5"/>
      <c r="D78" s="5" t="s">
        <v>225</v>
      </c>
      <c r="E78" s="5"/>
      <c r="F78" s="6">
        <v>1</v>
      </c>
      <c r="G78" s="5"/>
      <c r="H78" s="7">
        <v>43113.53</v>
      </c>
      <c r="I78" s="8">
        <v>4.6982694424456427E-2</v>
      </c>
      <c r="J78" s="7"/>
    </row>
    <row r="79" spans="1:10" ht="24" hidden="1" customHeight="1" x14ac:dyDescent="0.2">
      <c r="A79" s="5" t="s">
        <v>226</v>
      </c>
      <c r="B79" s="5"/>
      <c r="C79" s="5"/>
      <c r="D79" s="5" t="s">
        <v>227</v>
      </c>
      <c r="E79" s="5"/>
      <c r="F79" s="6">
        <v>1</v>
      </c>
      <c r="G79" s="5"/>
      <c r="H79" s="7">
        <v>0</v>
      </c>
      <c r="I79" s="8">
        <v>0</v>
      </c>
      <c r="J79" s="7"/>
    </row>
    <row r="80" spans="1:10" ht="51.95" hidden="1" customHeight="1" x14ac:dyDescent="0.2">
      <c r="A80" s="9" t="s">
        <v>228</v>
      </c>
      <c r="B80" s="11" t="s">
        <v>229</v>
      </c>
      <c r="C80" s="9" t="s">
        <v>39</v>
      </c>
      <c r="D80" s="9" t="s">
        <v>230</v>
      </c>
      <c r="E80" s="10" t="s">
        <v>26</v>
      </c>
      <c r="F80" s="11">
        <v>578.54999999999995</v>
      </c>
      <c r="G80" s="12">
        <v>10.36</v>
      </c>
      <c r="H80" s="12">
        <v>5993.77</v>
      </c>
      <c r="I80" s="13">
        <v>6.5316726410589486E-3</v>
      </c>
      <c r="J80" s="7"/>
    </row>
    <row r="81" spans="1:10" ht="51.95" hidden="1" customHeight="1" x14ac:dyDescent="0.2">
      <c r="A81" s="9" t="s">
        <v>231</v>
      </c>
      <c r="B81" s="11" t="s">
        <v>232</v>
      </c>
      <c r="C81" s="9" t="s">
        <v>39</v>
      </c>
      <c r="D81" s="9" t="s">
        <v>233</v>
      </c>
      <c r="E81" s="10" t="s">
        <v>26</v>
      </c>
      <c r="F81" s="11">
        <v>578.54999999999995</v>
      </c>
      <c r="G81" s="12">
        <v>64.16</v>
      </c>
      <c r="H81" s="12">
        <v>37119.760000000002</v>
      </c>
      <c r="I81" s="13">
        <v>4.0451021783397483E-2</v>
      </c>
      <c r="J81" s="7"/>
    </row>
    <row r="82" spans="1:10" ht="24" hidden="1" customHeight="1" x14ac:dyDescent="0.2">
      <c r="A82" s="5" t="s">
        <v>234</v>
      </c>
      <c r="B82" s="5"/>
      <c r="C82" s="5"/>
      <c r="D82" s="5" t="s">
        <v>235</v>
      </c>
      <c r="E82" s="5"/>
      <c r="F82" s="6">
        <v>1</v>
      </c>
      <c r="G82" s="5"/>
      <c r="H82" s="7">
        <v>13298.39</v>
      </c>
      <c r="I82" s="8">
        <v>1.4491835711602532E-2</v>
      </c>
      <c r="J82" s="7"/>
    </row>
    <row r="83" spans="1:10" ht="24" hidden="1" customHeight="1" x14ac:dyDescent="0.2">
      <c r="A83" s="5" t="s">
        <v>236</v>
      </c>
      <c r="B83" s="5"/>
      <c r="C83" s="5"/>
      <c r="D83" s="5" t="s">
        <v>237</v>
      </c>
      <c r="E83" s="5"/>
      <c r="F83" s="6">
        <v>1</v>
      </c>
      <c r="G83" s="5"/>
      <c r="H83" s="7">
        <v>7122.75</v>
      </c>
      <c r="I83" s="8">
        <v>7.7619713976516654E-3</v>
      </c>
      <c r="J83" s="7"/>
    </row>
    <row r="84" spans="1:10" ht="26.1" hidden="1" customHeight="1" x14ac:dyDescent="0.2">
      <c r="A84" s="9" t="s">
        <v>238</v>
      </c>
      <c r="B84" s="11" t="s">
        <v>239</v>
      </c>
      <c r="C84" s="9" t="s">
        <v>39</v>
      </c>
      <c r="D84" s="9" t="s">
        <v>240</v>
      </c>
      <c r="E84" s="10" t="s">
        <v>26</v>
      </c>
      <c r="F84" s="11">
        <v>209.37</v>
      </c>
      <c r="G84" s="12">
        <v>3.87</v>
      </c>
      <c r="H84" s="12">
        <v>810.26</v>
      </c>
      <c r="I84" s="13">
        <v>8.8297566876013314E-4</v>
      </c>
      <c r="J84" s="7"/>
    </row>
    <row r="85" spans="1:10" ht="26.1" hidden="1" customHeight="1" x14ac:dyDescent="0.2">
      <c r="A85" s="9" t="s">
        <v>241</v>
      </c>
      <c r="B85" s="11" t="s">
        <v>242</v>
      </c>
      <c r="C85" s="9" t="s">
        <v>39</v>
      </c>
      <c r="D85" s="9" t="s">
        <v>243</v>
      </c>
      <c r="E85" s="10" t="s">
        <v>26</v>
      </c>
      <c r="F85" s="11">
        <v>209.37</v>
      </c>
      <c r="G85" s="12">
        <v>18.86</v>
      </c>
      <c r="H85" s="12">
        <v>3948.71</v>
      </c>
      <c r="I85" s="13">
        <v>4.3030815454173053E-3</v>
      </c>
      <c r="J85" s="7"/>
    </row>
    <row r="86" spans="1:10" ht="26.1" hidden="1" customHeight="1" x14ac:dyDescent="0.2">
      <c r="A86" s="9" t="s">
        <v>244</v>
      </c>
      <c r="B86" s="11" t="s">
        <v>245</v>
      </c>
      <c r="C86" s="9" t="s">
        <v>39</v>
      </c>
      <c r="D86" s="9" t="s">
        <v>246</v>
      </c>
      <c r="E86" s="10" t="s">
        <v>26</v>
      </c>
      <c r="F86" s="11">
        <v>209.37</v>
      </c>
      <c r="G86" s="12">
        <v>11.29</v>
      </c>
      <c r="H86" s="12">
        <v>2363.7800000000002</v>
      </c>
      <c r="I86" s="13">
        <v>2.5759141834742275E-3</v>
      </c>
      <c r="J86" s="7"/>
    </row>
    <row r="87" spans="1:10" ht="24" hidden="1" customHeight="1" x14ac:dyDescent="0.2">
      <c r="A87" s="5" t="s">
        <v>247</v>
      </c>
      <c r="B87" s="5"/>
      <c r="C87" s="5"/>
      <c r="D87" s="5" t="s">
        <v>248</v>
      </c>
      <c r="E87" s="5"/>
      <c r="F87" s="6">
        <v>1</v>
      </c>
      <c r="G87" s="5"/>
      <c r="H87" s="7">
        <v>6175.64</v>
      </c>
      <c r="I87" s="8">
        <v>6.7298643139508665E-3</v>
      </c>
      <c r="J87" s="7"/>
    </row>
    <row r="88" spans="1:10" ht="26.1" hidden="1" customHeight="1" x14ac:dyDescent="0.2">
      <c r="A88" s="9" t="s">
        <v>249</v>
      </c>
      <c r="B88" s="11" t="s">
        <v>239</v>
      </c>
      <c r="C88" s="9" t="s">
        <v>39</v>
      </c>
      <c r="D88" s="9" t="s">
        <v>240</v>
      </c>
      <c r="E88" s="10" t="s">
        <v>26</v>
      </c>
      <c r="F88" s="11">
        <v>234.37</v>
      </c>
      <c r="G88" s="12">
        <v>3.87</v>
      </c>
      <c r="H88" s="12">
        <v>907.01</v>
      </c>
      <c r="I88" s="13">
        <v>9.8840836437949346E-4</v>
      </c>
      <c r="J88" s="7"/>
    </row>
    <row r="89" spans="1:10" ht="39" hidden="1" customHeight="1" x14ac:dyDescent="0.2">
      <c r="A89" s="9" t="s">
        <v>250</v>
      </c>
      <c r="B89" s="11" t="s">
        <v>251</v>
      </c>
      <c r="C89" s="9" t="s">
        <v>39</v>
      </c>
      <c r="D89" s="9" t="s">
        <v>252</v>
      </c>
      <c r="E89" s="10" t="s">
        <v>26</v>
      </c>
      <c r="F89" s="11">
        <v>234.37</v>
      </c>
      <c r="G89" s="12">
        <v>22.48</v>
      </c>
      <c r="H89" s="12">
        <v>5268.63</v>
      </c>
      <c r="I89" s="13">
        <v>5.7414559495713724E-3</v>
      </c>
      <c r="J89" s="7"/>
    </row>
    <row r="90" spans="1:10" ht="24" hidden="1" customHeight="1" x14ac:dyDescent="0.2">
      <c r="A90" s="5" t="s">
        <v>253</v>
      </c>
      <c r="B90" s="5"/>
      <c r="C90" s="5"/>
      <c r="D90" s="5" t="s">
        <v>254</v>
      </c>
      <c r="E90" s="5"/>
      <c r="F90" s="6">
        <v>1</v>
      </c>
      <c r="G90" s="5"/>
      <c r="H90" s="7">
        <v>13930.49</v>
      </c>
      <c r="I90" s="8">
        <v>1.5180662656315687E-2</v>
      </c>
      <c r="J90" s="7"/>
    </row>
    <row r="91" spans="1:10" ht="51.95" hidden="1" customHeight="1" x14ac:dyDescent="0.2">
      <c r="A91" s="9" t="s">
        <v>255</v>
      </c>
      <c r="B91" s="11" t="s">
        <v>256</v>
      </c>
      <c r="C91" s="9" t="s">
        <v>39</v>
      </c>
      <c r="D91" s="9" t="s">
        <v>257</v>
      </c>
      <c r="E91" s="10" t="s">
        <v>26</v>
      </c>
      <c r="F91" s="11">
        <v>165.78</v>
      </c>
      <c r="G91" s="12">
        <v>84.03</v>
      </c>
      <c r="H91" s="12">
        <v>13930.49</v>
      </c>
      <c r="I91" s="13">
        <v>1.5180662656315687E-2</v>
      </c>
      <c r="J91" s="7"/>
    </row>
    <row r="92" spans="1:10" ht="24" hidden="1" customHeight="1" x14ac:dyDescent="0.2">
      <c r="A92" s="5" t="s">
        <v>258</v>
      </c>
      <c r="B92" s="5"/>
      <c r="C92" s="5"/>
      <c r="D92" s="5" t="s">
        <v>259</v>
      </c>
      <c r="E92" s="5"/>
      <c r="F92" s="6">
        <v>1</v>
      </c>
      <c r="G92" s="5"/>
      <c r="H92" s="7">
        <v>15523.69</v>
      </c>
      <c r="I92" s="8">
        <v>1.6916842198029018E-2</v>
      </c>
      <c r="J92" s="7"/>
    </row>
    <row r="93" spans="1:10" ht="51.95" hidden="1" customHeight="1" x14ac:dyDescent="0.2">
      <c r="A93" s="9" t="s">
        <v>260</v>
      </c>
      <c r="B93" s="11" t="s">
        <v>261</v>
      </c>
      <c r="C93" s="9" t="s">
        <v>39</v>
      </c>
      <c r="D93" s="9" t="s">
        <v>262</v>
      </c>
      <c r="E93" s="10" t="s">
        <v>26</v>
      </c>
      <c r="F93" s="11">
        <v>85.7</v>
      </c>
      <c r="G93" s="12">
        <v>73.7</v>
      </c>
      <c r="H93" s="12">
        <v>6316.09</v>
      </c>
      <c r="I93" s="13">
        <v>6.8829188059378347E-3</v>
      </c>
      <c r="J93" s="7"/>
    </row>
    <row r="94" spans="1:10" ht="26.1" hidden="1" customHeight="1" x14ac:dyDescent="0.2">
      <c r="A94" s="9" t="s">
        <v>263</v>
      </c>
      <c r="B94" s="11" t="s">
        <v>264</v>
      </c>
      <c r="C94" s="9" t="s">
        <v>39</v>
      </c>
      <c r="D94" s="9" t="s">
        <v>265</v>
      </c>
      <c r="E94" s="10" t="s">
        <v>26</v>
      </c>
      <c r="F94" s="11">
        <v>85.7</v>
      </c>
      <c r="G94" s="12">
        <v>34.340000000000003</v>
      </c>
      <c r="H94" s="12">
        <v>2942.93</v>
      </c>
      <c r="I94" s="13">
        <v>3.2070392032980261E-3</v>
      </c>
      <c r="J94" s="7"/>
    </row>
    <row r="95" spans="1:10" ht="39" hidden="1" customHeight="1" x14ac:dyDescent="0.2">
      <c r="A95" s="9" t="s">
        <v>266</v>
      </c>
      <c r="B95" s="11" t="s">
        <v>267</v>
      </c>
      <c r="C95" s="9" t="s">
        <v>39</v>
      </c>
      <c r="D95" s="9" t="s">
        <v>268</v>
      </c>
      <c r="E95" s="10" t="s">
        <v>26</v>
      </c>
      <c r="F95" s="11">
        <v>85.7</v>
      </c>
      <c r="G95" s="12">
        <v>73.099999999999994</v>
      </c>
      <c r="H95" s="12">
        <v>6264.67</v>
      </c>
      <c r="I95" s="13">
        <v>6.8268841887931574E-3</v>
      </c>
      <c r="J95" s="7"/>
    </row>
    <row r="96" spans="1:10" ht="24" hidden="1" customHeight="1" x14ac:dyDescent="0.2">
      <c r="A96" s="5" t="s">
        <v>269</v>
      </c>
      <c r="B96" s="5"/>
      <c r="C96" s="5"/>
      <c r="D96" s="5" t="s">
        <v>270</v>
      </c>
      <c r="E96" s="5"/>
      <c r="F96" s="6">
        <v>1</v>
      </c>
      <c r="G96" s="5"/>
      <c r="H96" s="7">
        <v>13197.96</v>
      </c>
      <c r="I96" s="8">
        <v>1.4382392759446952E-2</v>
      </c>
      <c r="J96" s="7"/>
    </row>
    <row r="97" spans="1:10" ht="39" hidden="1" customHeight="1" x14ac:dyDescent="0.2">
      <c r="A97" s="9" t="s">
        <v>271</v>
      </c>
      <c r="B97" s="11" t="s">
        <v>272</v>
      </c>
      <c r="C97" s="9" t="s">
        <v>39</v>
      </c>
      <c r="D97" s="9" t="s">
        <v>273</v>
      </c>
      <c r="E97" s="10" t="s">
        <v>26</v>
      </c>
      <c r="F97" s="11">
        <v>157.55000000000001</v>
      </c>
      <c r="G97" s="12">
        <v>83.77</v>
      </c>
      <c r="H97" s="12">
        <v>13197.96</v>
      </c>
      <c r="I97" s="13">
        <v>1.4382392759446952E-2</v>
      </c>
      <c r="J97" s="7"/>
    </row>
    <row r="98" spans="1:10" ht="24" customHeight="1" x14ac:dyDescent="0.2">
      <c r="A98" s="5" t="s">
        <v>274</v>
      </c>
      <c r="B98" s="5"/>
      <c r="C98" s="5"/>
      <c r="D98" s="5" t="s">
        <v>275</v>
      </c>
      <c r="E98" s="5"/>
      <c r="F98" s="6">
        <v>1</v>
      </c>
      <c r="G98" s="5"/>
      <c r="H98" s="7">
        <v>245504.03</v>
      </c>
      <c r="I98" s="8">
        <v>0.26753645135210646</v>
      </c>
      <c r="J98" s="30">
        <f>209.37/2</f>
        <v>104.685</v>
      </c>
    </row>
    <row r="99" spans="1:10" ht="24" hidden="1" customHeight="1" x14ac:dyDescent="0.2">
      <c r="A99" s="5" t="s">
        <v>276</v>
      </c>
      <c r="B99" s="5"/>
      <c r="C99" s="5"/>
      <c r="D99" s="5" t="s">
        <v>277</v>
      </c>
      <c r="E99" s="5"/>
      <c r="F99" s="6">
        <v>1</v>
      </c>
      <c r="G99" s="5"/>
      <c r="H99" s="7">
        <v>22206.52</v>
      </c>
      <c r="I99" s="8">
        <v>2.4199413580622605E-2</v>
      </c>
      <c r="J99" s="7"/>
    </row>
    <row r="100" spans="1:10" ht="26.1" hidden="1" customHeight="1" x14ac:dyDescent="0.2">
      <c r="A100" s="9" t="s">
        <v>278</v>
      </c>
      <c r="B100" s="11" t="s">
        <v>279</v>
      </c>
      <c r="C100" s="9" t="s">
        <v>39</v>
      </c>
      <c r="D100" s="9" t="s">
        <v>280</v>
      </c>
      <c r="E100" s="10" t="s">
        <v>54</v>
      </c>
      <c r="F100" s="11">
        <v>7</v>
      </c>
      <c r="G100" s="12">
        <v>432.93</v>
      </c>
      <c r="H100" s="12">
        <v>3030.51</v>
      </c>
      <c r="I100" s="13">
        <v>3.3024789498855567E-3</v>
      </c>
      <c r="J100" s="7"/>
    </row>
    <row r="101" spans="1:10" ht="26.1" hidden="1" customHeight="1" x14ac:dyDescent="0.2">
      <c r="A101" s="9" t="s">
        <v>281</v>
      </c>
      <c r="B101" s="11" t="s">
        <v>282</v>
      </c>
      <c r="C101" s="9" t="s">
        <v>39</v>
      </c>
      <c r="D101" s="9" t="s">
        <v>283</v>
      </c>
      <c r="E101" s="10" t="s">
        <v>54</v>
      </c>
      <c r="F101" s="11">
        <v>2</v>
      </c>
      <c r="G101" s="12">
        <v>718.68</v>
      </c>
      <c r="H101" s="12">
        <v>1437.36</v>
      </c>
      <c r="I101" s="13">
        <v>1.5663538953534237E-3</v>
      </c>
      <c r="J101" s="7"/>
    </row>
    <row r="102" spans="1:10" ht="39" hidden="1" customHeight="1" x14ac:dyDescent="0.2">
      <c r="A102" s="9" t="s">
        <v>284</v>
      </c>
      <c r="B102" s="11" t="s">
        <v>285</v>
      </c>
      <c r="C102" s="9" t="s">
        <v>39</v>
      </c>
      <c r="D102" s="9" t="s">
        <v>286</v>
      </c>
      <c r="E102" s="10" t="s">
        <v>54</v>
      </c>
      <c r="F102" s="11">
        <v>4</v>
      </c>
      <c r="G102" s="12">
        <v>296.22000000000003</v>
      </c>
      <c r="H102" s="12">
        <v>1184.8800000000001</v>
      </c>
      <c r="I102" s="13">
        <v>1.2912154251727922E-3</v>
      </c>
      <c r="J102" s="7"/>
    </row>
    <row r="103" spans="1:10" ht="51.95" hidden="1" customHeight="1" x14ac:dyDescent="0.2">
      <c r="A103" s="9" t="s">
        <v>287</v>
      </c>
      <c r="B103" s="11" t="s">
        <v>288</v>
      </c>
      <c r="C103" s="9" t="s">
        <v>39</v>
      </c>
      <c r="D103" s="9" t="s">
        <v>289</v>
      </c>
      <c r="E103" s="10" t="s">
        <v>54</v>
      </c>
      <c r="F103" s="11">
        <v>10</v>
      </c>
      <c r="G103" s="12">
        <v>467.51</v>
      </c>
      <c r="H103" s="12">
        <v>4675.1000000000004</v>
      </c>
      <c r="I103" s="13">
        <v>5.0946604164348467E-3</v>
      </c>
      <c r="J103" s="7"/>
    </row>
    <row r="104" spans="1:10" ht="39" hidden="1" customHeight="1" x14ac:dyDescent="0.2">
      <c r="A104" s="9" t="s">
        <v>290</v>
      </c>
      <c r="B104" s="11" t="s">
        <v>291</v>
      </c>
      <c r="C104" s="9" t="s">
        <v>39</v>
      </c>
      <c r="D104" s="9" t="s">
        <v>292</v>
      </c>
      <c r="E104" s="10" t="s">
        <v>54</v>
      </c>
      <c r="F104" s="11">
        <v>13</v>
      </c>
      <c r="G104" s="12">
        <v>72.87</v>
      </c>
      <c r="H104" s="12">
        <v>947.31</v>
      </c>
      <c r="I104" s="13">
        <v>1.0323250324255941E-3</v>
      </c>
      <c r="J104" s="7"/>
    </row>
    <row r="105" spans="1:10" ht="26.1" hidden="1" customHeight="1" x14ac:dyDescent="0.2">
      <c r="A105" s="14" t="s">
        <v>293</v>
      </c>
      <c r="B105" s="16" t="s">
        <v>294</v>
      </c>
      <c r="C105" s="14" t="s">
        <v>39</v>
      </c>
      <c r="D105" s="14" t="s">
        <v>295</v>
      </c>
      <c r="E105" s="15" t="s">
        <v>54</v>
      </c>
      <c r="F105" s="16">
        <v>13</v>
      </c>
      <c r="G105" s="17">
        <v>6.48</v>
      </c>
      <c r="H105" s="17">
        <v>84.24</v>
      </c>
      <c r="I105" s="18">
        <v>9.1800002883461626E-5</v>
      </c>
      <c r="J105" s="7"/>
    </row>
    <row r="106" spans="1:10" ht="24" hidden="1" customHeight="1" x14ac:dyDescent="0.2">
      <c r="A106" s="9" t="s">
        <v>296</v>
      </c>
      <c r="B106" s="11" t="s">
        <v>297</v>
      </c>
      <c r="C106" s="9" t="s">
        <v>24</v>
      </c>
      <c r="D106" s="9" t="s">
        <v>298</v>
      </c>
      <c r="E106" s="10" t="s">
        <v>26</v>
      </c>
      <c r="F106" s="11">
        <v>3.3</v>
      </c>
      <c r="G106" s="12">
        <v>486.19</v>
      </c>
      <c r="H106" s="12">
        <v>1604.42</v>
      </c>
      <c r="I106" s="13">
        <v>1.7484064651743056E-3</v>
      </c>
      <c r="J106" s="7"/>
    </row>
    <row r="107" spans="1:10" ht="51.95" hidden="1" customHeight="1" x14ac:dyDescent="0.2">
      <c r="A107" s="9" t="s">
        <v>299</v>
      </c>
      <c r="B107" s="11" t="s">
        <v>300</v>
      </c>
      <c r="C107" s="9" t="s">
        <v>39</v>
      </c>
      <c r="D107" s="9" t="s">
        <v>301</v>
      </c>
      <c r="E107" s="10" t="s">
        <v>26</v>
      </c>
      <c r="F107" s="11">
        <v>5.76</v>
      </c>
      <c r="G107" s="12">
        <v>129.47999999999999</v>
      </c>
      <c r="H107" s="12">
        <v>745.8</v>
      </c>
      <c r="I107" s="13">
        <v>8.1273079475885183E-4</v>
      </c>
      <c r="J107" s="7"/>
    </row>
    <row r="108" spans="1:10" ht="51.95" hidden="1" customHeight="1" x14ac:dyDescent="0.2">
      <c r="A108" s="9" t="s">
        <v>302</v>
      </c>
      <c r="B108" s="11" t="s">
        <v>229</v>
      </c>
      <c r="C108" s="9" t="s">
        <v>39</v>
      </c>
      <c r="D108" s="9" t="s">
        <v>230</v>
      </c>
      <c r="E108" s="10" t="s">
        <v>26</v>
      </c>
      <c r="F108" s="11">
        <v>12</v>
      </c>
      <c r="G108" s="12">
        <v>10.36</v>
      </c>
      <c r="H108" s="12">
        <v>124.32</v>
      </c>
      <c r="I108" s="13">
        <v>1.354769273322881E-4</v>
      </c>
      <c r="J108" s="7"/>
    </row>
    <row r="109" spans="1:10" ht="51.95" hidden="1" customHeight="1" x14ac:dyDescent="0.2">
      <c r="A109" s="9" t="s">
        <v>303</v>
      </c>
      <c r="B109" s="11" t="s">
        <v>304</v>
      </c>
      <c r="C109" s="9" t="s">
        <v>39</v>
      </c>
      <c r="D109" s="9" t="s">
        <v>305</v>
      </c>
      <c r="E109" s="10" t="s">
        <v>26</v>
      </c>
      <c r="F109" s="11">
        <v>12</v>
      </c>
      <c r="G109" s="12">
        <v>48.5</v>
      </c>
      <c r="H109" s="12">
        <v>582</v>
      </c>
      <c r="I109" s="13">
        <v>6.3423078915212099E-4</v>
      </c>
      <c r="J109" s="7"/>
    </row>
    <row r="110" spans="1:10" ht="39" hidden="1" customHeight="1" x14ac:dyDescent="0.2">
      <c r="A110" s="9" t="s">
        <v>306</v>
      </c>
      <c r="B110" s="11" t="s">
        <v>307</v>
      </c>
      <c r="C110" s="9" t="s">
        <v>39</v>
      </c>
      <c r="D110" s="9" t="s">
        <v>308</v>
      </c>
      <c r="E110" s="10" t="s">
        <v>26</v>
      </c>
      <c r="F110" s="11">
        <v>12</v>
      </c>
      <c r="G110" s="12">
        <v>90.31</v>
      </c>
      <c r="H110" s="12">
        <v>1083.72</v>
      </c>
      <c r="I110" s="13">
        <v>1.1809769601717121E-3</v>
      </c>
      <c r="J110" s="7"/>
    </row>
    <row r="111" spans="1:10" ht="26.1" hidden="1" customHeight="1" x14ac:dyDescent="0.2">
      <c r="A111" s="14" t="s">
        <v>309</v>
      </c>
      <c r="B111" s="16" t="s">
        <v>310</v>
      </c>
      <c r="C111" s="14" t="s">
        <v>39</v>
      </c>
      <c r="D111" s="14" t="s">
        <v>311</v>
      </c>
      <c r="E111" s="15" t="s">
        <v>54</v>
      </c>
      <c r="F111" s="16">
        <v>6</v>
      </c>
      <c r="G111" s="17">
        <v>167.39</v>
      </c>
      <c r="H111" s="17">
        <v>1004.34</v>
      </c>
      <c r="I111" s="18">
        <v>1.094473111300758E-3</v>
      </c>
      <c r="J111" s="7"/>
    </row>
    <row r="112" spans="1:10" ht="51.95" hidden="1" customHeight="1" x14ac:dyDescent="0.2">
      <c r="A112" s="9" t="s">
        <v>312</v>
      </c>
      <c r="B112" s="11" t="s">
        <v>169</v>
      </c>
      <c r="C112" s="9" t="s">
        <v>39</v>
      </c>
      <c r="D112" s="9" t="s">
        <v>313</v>
      </c>
      <c r="E112" s="10" t="s">
        <v>26</v>
      </c>
      <c r="F112" s="11">
        <v>8.64</v>
      </c>
      <c r="G112" s="12">
        <v>96.36</v>
      </c>
      <c r="H112" s="12">
        <v>832.55</v>
      </c>
      <c r="I112" s="13">
        <v>9.0726605413848503E-4</v>
      </c>
      <c r="J112" s="7"/>
    </row>
    <row r="113" spans="1:10" ht="26.1" hidden="1" customHeight="1" x14ac:dyDescent="0.2">
      <c r="A113" s="14" t="s">
        <v>314</v>
      </c>
      <c r="B113" s="16" t="s">
        <v>315</v>
      </c>
      <c r="C113" s="14" t="s">
        <v>39</v>
      </c>
      <c r="D113" s="14" t="s">
        <v>316</v>
      </c>
      <c r="E113" s="15" t="s">
        <v>317</v>
      </c>
      <c r="F113" s="16">
        <v>12.42</v>
      </c>
      <c r="G113" s="17">
        <v>238.39</v>
      </c>
      <c r="H113" s="17">
        <v>2960.8</v>
      </c>
      <c r="I113" s="18">
        <v>3.2265129218584186E-3</v>
      </c>
      <c r="J113" s="7"/>
    </row>
    <row r="114" spans="1:10" ht="39" hidden="1" customHeight="1" x14ac:dyDescent="0.2">
      <c r="A114" s="9" t="s">
        <v>318</v>
      </c>
      <c r="B114" s="11" t="s">
        <v>319</v>
      </c>
      <c r="C114" s="9" t="s">
        <v>39</v>
      </c>
      <c r="D114" s="9" t="s">
        <v>320</v>
      </c>
      <c r="E114" s="10" t="s">
        <v>54</v>
      </c>
      <c r="F114" s="11">
        <v>2</v>
      </c>
      <c r="G114" s="12">
        <v>544.80999999999995</v>
      </c>
      <c r="H114" s="12">
        <v>1089.6199999999999</v>
      </c>
      <c r="I114" s="13">
        <v>1.1874064475531512E-3</v>
      </c>
      <c r="J114" s="7"/>
    </row>
    <row r="115" spans="1:10" ht="24" hidden="1" customHeight="1" x14ac:dyDescent="0.2">
      <c r="A115" s="9" t="s">
        <v>321</v>
      </c>
      <c r="B115" s="11" t="s">
        <v>322</v>
      </c>
      <c r="C115" s="9" t="s">
        <v>24</v>
      </c>
      <c r="D115" s="9" t="s">
        <v>323</v>
      </c>
      <c r="E115" s="10" t="s">
        <v>54</v>
      </c>
      <c r="F115" s="11">
        <v>1</v>
      </c>
      <c r="G115" s="12">
        <v>579.45000000000005</v>
      </c>
      <c r="H115" s="12">
        <v>579.45000000000005</v>
      </c>
      <c r="I115" s="13">
        <v>6.3145194291099049E-4</v>
      </c>
      <c r="J115" s="7"/>
    </row>
    <row r="116" spans="1:10" ht="39" hidden="1" customHeight="1" x14ac:dyDescent="0.2">
      <c r="A116" s="14" t="s">
        <v>324</v>
      </c>
      <c r="B116" s="16" t="s">
        <v>325</v>
      </c>
      <c r="C116" s="14" t="s">
        <v>39</v>
      </c>
      <c r="D116" s="14" t="s">
        <v>326</v>
      </c>
      <c r="E116" s="15" t="s">
        <v>54</v>
      </c>
      <c r="F116" s="16">
        <v>2</v>
      </c>
      <c r="G116" s="17">
        <v>120.05</v>
      </c>
      <c r="H116" s="17">
        <v>240.1</v>
      </c>
      <c r="I116" s="18">
        <v>2.6164744411584918E-4</v>
      </c>
      <c r="J116" s="7"/>
    </row>
    <row r="117" spans="1:10" ht="24" customHeight="1" x14ac:dyDescent="0.2">
      <c r="A117" s="5" t="s">
        <v>327</v>
      </c>
      <c r="B117" s="5"/>
      <c r="C117" s="5"/>
      <c r="D117" s="5" t="s">
        <v>328</v>
      </c>
      <c r="E117" s="5"/>
      <c r="F117" s="6">
        <v>1</v>
      </c>
      <c r="G117" s="5"/>
      <c r="H117" s="7">
        <v>36749.599999999999</v>
      </c>
      <c r="I117" s="8">
        <v>4.0047642283547735E-2</v>
      </c>
      <c r="J117" s="30">
        <f>J98</f>
        <v>104.685</v>
      </c>
    </row>
    <row r="118" spans="1:10" ht="24" hidden="1" customHeight="1" x14ac:dyDescent="0.2">
      <c r="A118" s="14" t="s">
        <v>329</v>
      </c>
      <c r="B118" s="16" t="s">
        <v>330</v>
      </c>
      <c r="C118" s="14" t="s">
        <v>24</v>
      </c>
      <c r="D118" s="14" t="s">
        <v>331</v>
      </c>
      <c r="E118" s="15" t="s">
        <v>54</v>
      </c>
      <c r="F118" s="16">
        <v>11</v>
      </c>
      <c r="G118" s="17">
        <v>2.06</v>
      </c>
      <c r="H118" s="17">
        <v>22.66</v>
      </c>
      <c r="I118" s="18">
        <v>2.4693590519221753E-5</v>
      </c>
      <c r="J118" s="7"/>
    </row>
    <row r="119" spans="1:10" ht="24" hidden="1" customHeight="1" x14ac:dyDescent="0.2">
      <c r="A119" s="14" t="s">
        <v>332</v>
      </c>
      <c r="B119" s="16" t="s">
        <v>333</v>
      </c>
      <c r="C119" s="14" t="s">
        <v>24</v>
      </c>
      <c r="D119" s="14" t="s">
        <v>334</v>
      </c>
      <c r="E119" s="15" t="s">
        <v>54</v>
      </c>
      <c r="F119" s="16">
        <v>5</v>
      </c>
      <c r="G119" s="17">
        <v>6.1</v>
      </c>
      <c r="H119" s="17">
        <v>30.5</v>
      </c>
      <c r="I119" s="18">
        <v>3.3237180531167849E-5</v>
      </c>
      <c r="J119" s="7"/>
    </row>
    <row r="120" spans="1:10" ht="24" hidden="1" customHeight="1" x14ac:dyDescent="0.2">
      <c r="A120" s="14" t="s">
        <v>335</v>
      </c>
      <c r="B120" s="16" t="s">
        <v>336</v>
      </c>
      <c r="C120" s="14" t="s">
        <v>24</v>
      </c>
      <c r="D120" s="14" t="s">
        <v>337</v>
      </c>
      <c r="E120" s="15" t="s">
        <v>54</v>
      </c>
      <c r="F120" s="16">
        <v>42</v>
      </c>
      <c r="G120" s="17">
        <v>0.63</v>
      </c>
      <c r="H120" s="17">
        <v>26.46</v>
      </c>
      <c r="I120" s="18">
        <v>2.8834616290318077E-5</v>
      </c>
      <c r="J120" s="7"/>
    </row>
    <row r="121" spans="1:10" ht="24" hidden="1" customHeight="1" x14ac:dyDescent="0.2">
      <c r="A121" s="14" t="s">
        <v>338</v>
      </c>
      <c r="B121" s="16" t="s">
        <v>339</v>
      </c>
      <c r="C121" s="14" t="s">
        <v>24</v>
      </c>
      <c r="D121" s="14" t="s">
        <v>340</v>
      </c>
      <c r="E121" s="15" t="s">
        <v>54</v>
      </c>
      <c r="F121" s="16">
        <v>17</v>
      </c>
      <c r="G121" s="17">
        <v>1.18</v>
      </c>
      <c r="H121" s="17">
        <v>20.059999999999999</v>
      </c>
      <c r="I121" s="18">
        <v>2.1860257096892692E-5</v>
      </c>
      <c r="J121" s="7"/>
    </row>
    <row r="122" spans="1:10" ht="24" hidden="1" customHeight="1" x14ac:dyDescent="0.2">
      <c r="A122" s="14" t="s">
        <v>341</v>
      </c>
      <c r="B122" s="16" t="s">
        <v>342</v>
      </c>
      <c r="C122" s="14" t="s">
        <v>24</v>
      </c>
      <c r="D122" s="14" t="s">
        <v>343</v>
      </c>
      <c r="E122" s="15" t="s">
        <v>54</v>
      </c>
      <c r="F122" s="16">
        <v>7</v>
      </c>
      <c r="G122" s="17">
        <v>1.9</v>
      </c>
      <c r="H122" s="17">
        <v>13.3</v>
      </c>
      <c r="I122" s="18">
        <v>1.4493590198837128E-5</v>
      </c>
      <c r="J122" s="7"/>
    </row>
    <row r="123" spans="1:10" ht="24" hidden="1" customHeight="1" x14ac:dyDescent="0.2">
      <c r="A123" s="14" t="s">
        <v>344</v>
      </c>
      <c r="B123" s="16" t="s">
        <v>345</v>
      </c>
      <c r="C123" s="14" t="s">
        <v>24</v>
      </c>
      <c r="D123" s="14" t="s">
        <v>346</v>
      </c>
      <c r="E123" s="15" t="s">
        <v>54</v>
      </c>
      <c r="F123" s="16">
        <v>1</v>
      </c>
      <c r="G123" s="17">
        <v>16.399999999999999</v>
      </c>
      <c r="H123" s="17">
        <v>16.399999999999999</v>
      </c>
      <c r="I123" s="18">
        <v>1.7871795433152548E-5</v>
      </c>
      <c r="J123" s="7"/>
    </row>
    <row r="124" spans="1:10" ht="24" hidden="1" customHeight="1" x14ac:dyDescent="0.2">
      <c r="A124" s="14" t="s">
        <v>347</v>
      </c>
      <c r="B124" s="16" t="s">
        <v>348</v>
      </c>
      <c r="C124" s="14" t="s">
        <v>24</v>
      </c>
      <c r="D124" s="14" t="s">
        <v>349</v>
      </c>
      <c r="E124" s="15" t="s">
        <v>54</v>
      </c>
      <c r="F124" s="16">
        <v>2</v>
      </c>
      <c r="G124" s="17">
        <v>3.64</v>
      </c>
      <c r="H124" s="17">
        <v>7.28</v>
      </c>
      <c r="I124" s="18">
        <v>7.9333335825213759E-6</v>
      </c>
      <c r="J124" s="7"/>
    </row>
    <row r="125" spans="1:10" ht="24" hidden="1" customHeight="1" x14ac:dyDescent="0.2">
      <c r="A125" s="14" t="s">
        <v>350</v>
      </c>
      <c r="B125" s="16" t="s">
        <v>351</v>
      </c>
      <c r="C125" s="14" t="s">
        <v>24</v>
      </c>
      <c r="D125" s="14" t="s">
        <v>352</v>
      </c>
      <c r="E125" s="15" t="s">
        <v>54</v>
      </c>
      <c r="F125" s="16">
        <v>1</v>
      </c>
      <c r="G125" s="17">
        <v>7.89</v>
      </c>
      <c r="H125" s="17">
        <v>7.89</v>
      </c>
      <c r="I125" s="18">
        <v>8.5980771931447322E-6</v>
      </c>
      <c r="J125" s="7"/>
    </row>
    <row r="126" spans="1:10" ht="24" hidden="1" customHeight="1" x14ac:dyDescent="0.2">
      <c r="A126" s="14" t="s">
        <v>353</v>
      </c>
      <c r="B126" s="16" t="s">
        <v>354</v>
      </c>
      <c r="C126" s="14" t="s">
        <v>24</v>
      </c>
      <c r="D126" s="14" t="s">
        <v>355</v>
      </c>
      <c r="E126" s="15" t="s">
        <v>54</v>
      </c>
      <c r="F126" s="16">
        <v>1</v>
      </c>
      <c r="G126" s="17">
        <v>4.5</v>
      </c>
      <c r="H126" s="17">
        <v>4.5</v>
      </c>
      <c r="I126" s="18">
        <v>4.9038463078772236E-6</v>
      </c>
      <c r="J126" s="7"/>
    </row>
    <row r="127" spans="1:10" ht="24" hidden="1" customHeight="1" x14ac:dyDescent="0.2">
      <c r="A127" s="14" t="s">
        <v>356</v>
      </c>
      <c r="B127" s="16" t="s">
        <v>357</v>
      </c>
      <c r="C127" s="14" t="s">
        <v>24</v>
      </c>
      <c r="D127" s="14" t="s">
        <v>358</v>
      </c>
      <c r="E127" s="15" t="s">
        <v>54</v>
      </c>
      <c r="F127" s="16">
        <v>3</v>
      </c>
      <c r="G127" s="17">
        <v>4.42</v>
      </c>
      <c r="H127" s="17">
        <v>13.26</v>
      </c>
      <c r="I127" s="18">
        <v>1.4450000453878219E-5</v>
      </c>
      <c r="J127" s="7"/>
    </row>
    <row r="128" spans="1:10" ht="24" hidden="1" customHeight="1" x14ac:dyDescent="0.2">
      <c r="A128" s="14" t="s">
        <v>359</v>
      </c>
      <c r="B128" s="16" t="s">
        <v>360</v>
      </c>
      <c r="C128" s="14" t="s">
        <v>24</v>
      </c>
      <c r="D128" s="14" t="s">
        <v>361</v>
      </c>
      <c r="E128" s="15" t="s">
        <v>54</v>
      </c>
      <c r="F128" s="16">
        <v>1</v>
      </c>
      <c r="G128" s="17">
        <v>9.2899999999999991</v>
      </c>
      <c r="H128" s="17">
        <v>9.2899999999999991</v>
      </c>
      <c r="I128" s="18">
        <v>1.0123718266706535E-5</v>
      </c>
      <c r="J128" s="7"/>
    </row>
    <row r="129" spans="1:10" ht="24" hidden="1" customHeight="1" x14ac:dyDescent="0.2">
      <c r="A129" s="14" t="s">
        <v>362</v>
      </c>
      <c r="B129" s="16" t="s">
        <v>363</v>
      </c>
      <c r="C129" s="14" t="s">
        <v>24</v>
      </c>
      <c r="D129" s="14" t="s">
        <v>364</v>
      </c>
      <c r="E129" s="15" t="s">
        <v>54</v>
      </c>
      <c r="F129" s="16">
        <v>1</v>
      </c>
      <c r="G129" s="17">
        <v>7.96</v>
      </c>
      <c r="H129" s="17">
        <v>7.96</v>
      </c>
      <c r="I129" s="18">
        <v>8.6743592468228231E-6</v>
      </c>
      <c r="J129" s="7"/>
    </row>
    <row r="130" spans="1:10" ht="24" hidden="1" customHeight="1" x14ac:dyDescent="0.2">
      <c r="A130" s="14" t="s">
        <v>365</v>
      </c>
      <c r="B130" s="16" t="s">
        <v>366</v>
      </c>
      <c r="C130" s="14" t="s">
        <v>24</v>
      </c>
      <c r="D130" s="14" t="s">
        <v>367</v>
      </c>
      <c r="E130" s="15" t="s">
        <v>54</v>
      </c>
      <c r="F130" s="16">
        <v>1</v>
      </c>
      <c r="G130" s="17">
        <v>13.45</v>
      </c>
      <c r="H130" s="17">
        <v>13.45</v>
      </c>
      <c r="I130" s="18">
        <v>1.4657051742433035E-5</v>
      </c>
      <c r="J130" s="7"/>
    </row>
    <row r="131" spans="1:10" ht="24" hidden="1" customHeight="1" x14ac:dyDescent="0.2">
      <c r="A131" s="14" t="s">
        <v>368</v>
      </c>
      <c r="B131" s="16" t="s">
        <v>369</v>
      </c>
      <c r="C131" s="14" t="s">
        <v>24</v>
      </c>
      <c r="D131" s="14" t="s">
        <v>370</v>
      </c>
      <c r="E131" s="15" t="s">
        <v>36</v>
      </c>
      <c r="F131" s="16">
        <v>295</v>
      </c>
      <c r="G131" s="17">
        <v>4.8</v>
      </c>
      <c r="H131" s="17">
        <v>1416</v>
      </c>
      <c r="I131" s="18">
        <v>1.5430769715453665E-3</v>
      </c>
      <c r="J131" s="7"/>
    </row>
    <row r="132" spans="1:10" ht="24" hidden="1" customHeight="1" x14ac:dyDescent="0.2">
      <c r="A132" s="14" t="s">
        <v>371</v>
      </c>
      <c r="B132" s="16" t="s">
        <v>372</v>
      </c>
      <c r="C132" s="14" t="s">
        <v>24</v>
      </c>
      <c r="D132" s="14" t="s">
        <v>373</v>
      </c>
      <c r="E132" s="15" t="s">
        <v>36</v>
      </c>
      <c r="F132" s="16">
        <v>33</v>
      </c>
      <c r="G132" s="17">
        <v>10.36</v>
      </c>
      <c r="H132" s="17">
        <v>341.88</v>
      </c>
      <c r="I132" s="18">
        <v>3.7256155016379228E-4</v>
      </c>
      <c r="J132" s="7"/>
    </row>
    <row r="133" spans="1:10" ht="24" hidden="1" customHeight="1" x14ac:dyDescent="0.2">
      <c r="A133" s="14" t="s">
        <v>374</v>
      </c>
      <c r="B133" s="16" t="s">
        <v>375</v>
      </c>
      <c r="C133" s="14" t="s">
        <v>24</v>
      </c>
      <c r="D133" s="14" t="s">
        <v>376</v>
      </c>
      <c r="E133" s="15" t="s">
        <v>36</v>
      </c>
      <c r="F133" s="16">
        <v>6</v>
      </c>
      <c r="G133" s="17">
        <v>16.27</v>
      </c>
      <c r="H133" s="17">
        <v>97.62</v>
      </c>
      <c r="I133" s="18">
        <v>1.0638077257221658E-4</v>
      </c>
      <c r="J133" s="7"/>
    </row>
    <row r="134" spans="1:10" ht="24" hidden="1" customHeight="1" x14ac:dyDescent="0.2">
      <c r="A134" s="14" t="s">
        <v>377</v>
      </c>
      <c r="B134" s="16" t="s">
        <v>378</v>
      </c>
      <c r="C134" s="14" t="s">
        <v>24</v>
      </c>
      <c r="D134" s="14" t="s">
        <v>379</v>
      </c>
      <c r="E134" s="15" t="s">
        <v>36</v>
      </c>
      <c r="F134" s="16">
        <v>45</v>
      </c>
      <c r="G134" s="17">
        <v>17.84</v>
      </c>
      <c r="H134" s="17">
        <v>802.8</v>
      </c>
      <c r="I134" s="18">
        <v>8.7484618132529677E-4</v>
      </c>
      <c r="J134" s="7"/>
    </row>
    <row r="135" spans="1:10" ht="24" hidden="1" customHeight="1" x14ac:dyDescent="0.2">
      <c r="A135" s="14" t="s">
        <v>380</v>
      </c>
      <c r="B135" s="16" t="s">
        <v>381</v>
      </c>
      <c r="C135" s="14" t="s">
        <v>24</v>
      </c>
      <c r="D135" s="14" t="s">
        <v>382</v>
      </c>
      <c r="E135" s="15" t="s">
        <v>54</v>
      </c>
      <c r="F135" s="16">
        <v>1</v>
      </c>
      <c r="G135" s="17">
        <v>42.31</v>
      </c>
      <c r="H135" s="17">
        <v>42.31</v>
      </c>
      <c r="I135" s="18">
        <v>4.610705273028563E-5</v>
      </c>
      <c r="J135" s="7"/>
    </row>
    <row r="136" spans="1:10" ht="24" hidden="1" customHeight="1" x14ac:dyDescent="0.2">
      <c r="A136" s="14" t="s">
        <v>383</v>
      </c>
      <c r="B136" s="16" t="s">
        <v>384</v>
      </c>
      <c r="C136" s="14" t="s">
        <v>24</v>
      </c>
      <c r="D136" s="14" t="s">
        <v>385</v>
      </c>
      <c r="E136" s="15" t="s">
        <v>54</v>
      </c>
      <c r="F136" s="16">
        <v>1</v>
      </c>
      <c r="G136" s="17">
        <v>26.48</v>
      </c>
      <c r="H136" s="17">
        <v>26.48</v>
      </c>
      <c r="I136" s="18">
        <v>2.8856411162797531E-5</v>
      </c>
      <c r="J136" s="7"/>
    </row>
    <row r="137" spans="1:10" ht="26.1" hidden="1" customHeight="1" x14ac:dyDescent="0.2">
      <c r="A137" s="14" t="s">
        <v>386</v>
      </c>
      <c r="B137" s="16" t="s">
        <v>387</v>
      </c>
      <c r="C137" s="14" t="s">
        <v>39</v>
      </c>
      <c r="D137" s="14" t="s">
        <v>388</v>
      </c>
      <c r="E137" s="15" t="s">
        <v>54</v>
      </c>
      <c r="F137" s="16">
        <v>5</v>
      </c>
      <c r="G137" s="17">
        <v>49.48</v>
      </c>
      <c r="H137" s="17">
        <v>247.4</v>
      </c>
      <c r="I137" s="18">
        <v>2.6960257257085002E-4</v>
      </c>
      <c r="J137" s="7"/>
    </row>
    <row r="138" spans="1:10" ht="26.1" hidden="1" customHeight="1" x14ac:dyDescent="0.2">
      <c r="A138" s="14" t="s">
        <v>389</v>
      </c>
      <c r="B138" s="16" t="s">
        <v>390</v>
      </c>
      <c r="C138" s="14" t="s">
        <v>39</v>
      </c>
      <c r="D138" s="14" t="s">
        <v>391</v>
      </c>
      <c r="E138" s="15" t="s">
        <v>54</v>
      </c>
      <c r="F138" s="16">
        <v>10</v>
      </c>
      <c r="G138" s="17">
        <v>1.57</v>
      </c>
      <c r="H138" s="17">
        <v>15.7</v>
      </c>
      <c r="I138" s="18">
        <v>1.7108974896371648E-5</v>
      </c>
      <c r="J138" s="7"/>
    </row>
    <row r="139" spans="1:10" ht="26.1" hidden="1" customHeight="1" x14ac:dyDescent="0.2">
      <c r="A139" s="14" t="s">
        <v>392</v>
      </c>
      <c r="B139" s="16" t="s">
        <v>393</v>
      </c>
      <c r="C139" s="14" t="s">
        <v>39</v>
      </c>
      <c r="D139" s="14" t="s">
        <v>394</v>
      </c>
      <c r="E139" s="15" t="s">
        <v>54</v>
      </c>
      <c r="F139" s="16">
        <v>2</v>
      </c>
      <c r="G139" s="17">
        <v>31.35</v>
      </c>
      <c r="H139" s="17">
        <v>62.7</v>
      </c>
      <c r="I139" s="18">
        <v>6.8326925223089315E-5</v>
      </c>
      <c r="J139" s="7"/>
    </row>
    <row r="140" spans="1:10" ht="26.1" hidden="1" customHeight="1" x14ac:dyDescent="0.2">
      <c r="A140" s="14" t="s">
        <v>395</v>
      </c>
      <c r="B140" s="16" t="s">
        <v>396</v>
      </c>
      <c r="C140" s="14" t="s">
        <v>39</v>
      </c>
      <c r="D140" s="14" t="s">
        <v>397</v>
      </c>
      <c r="E140" s="15" t="s">
        <v>54</v>
      </c>
      <c r="F140" s="16">
        <v>4</v>
      </c>
      <c r="G140" s="17">
        <v>0.78</v>
      </c>
      <c r="H140" s="17">
        <v>3.12</v>
      </c>
      <c r="I140" s="18">
        <v>3.400000106794875E-6</v>
      </c>
      <c r="J140" s="7"/>
    </row>
    <row r="141" spans="1:10" ht="26.1" hidden="1" customHeight="1" x14ac:dyDescent="0.2">
      <c r="A141" s="14" t="s">
        <v>398</v>
      </c>
      <c r="B141" s="16" t="s">
        <v>399</v>
      </c>
      <c r="C141" s="14" t="s">
        <v>39</v>
      </c>
      <c r="D141" s="14" t="s">
        <v>400</v>
      </c>
      <c r="E141" s="15" t="s">
        <v>54</v>
      </c>
      <c r="F141" s="16">
        <v>6</v>
      </c>
      <c r="G141" s="17">
        <v>72.13</v>
      </c>
      <c r="H141" s="17">
        <v>432.78</v>
      </c>
      <c r="I141" s="18">
        <v>4.7161924558291219E-4</v>
      </c>
      <c r="J141" s="7"/>
    </row>
    <row r="142" spans="1:10" ht="26.1" hidden="1" customHeight="1" x14ac:dyDescent="0.2">
      <c r="A142" s="14" t="s">
        <v>401</v>
      </c>
      <c r="B142" s="16" t="s">
        <v>396</v>
      </c>
      <c r="C142" s="14" t="s">
        <v>39</v>
      </c>
      <c r="D142" s="14" t="s">
        <v>397</v>
      </c>
      <c r="E142" s="15" t="s">
        <v>54</v>
      </c>
      <c r="F142" s="16">
        <v>6</v>
      </c>
      <c r="G142" s="17">
        <v>0.78</v>
      </c>
      <c r="H142" s="17">
        <v>4.68</v>
      </c>
      <c r="I142" s="18">
        <v>5.1000001601923129E-6</v>
      </c>
      <c r="J142" s="7"/>
    </row>
    <row r="143" spans="1:10" ht="26.1" hidden="1" customHeight="1" x14ac:dyDescent="0.2">
      <c r="A143" s="14" t="s">
        <v>402</v>
      </c>
      <c r="B143" s="16" t="s">
        <v>403</v>
      </c>
      <c r="C143" s="14" t="s">
        <v>39</v>
      </c>
      <c r="D143" s="14" t="s">
        <v>404</v>
      </c>
      <c r="E143" s="15" t="s">
        <v>54</v>
      </c>
      <c r="F143" s="16">
        <v>6</v>
      </c>
      <c r="G143" s="17">
        <v>2.73</v>
      </c>
      <c r="H143" s="17">
        <v>16.38</v>
      </c>
      <c r="I143" s="18">
        <v>1.7850000560673094E-5</v>
      </c>
      <c r="J143" s="7"/>
    </row>
    <row r="144" spans="1:10" ht="26.1" hidden="1" customHeight="1" x14ac:dyDescent="0.2">
      <c r="A144" s="14" t="s">
        <v>405</v>
      </c>
      <c r="B144" s="16" t="s">
        <v>406</v>
      </c>
      <c r="C144" s="14" t="s">
        <v>39</v>
      </c>
      <c r="D144" s="14" t="s">
        <v>407</v>
      </c>
      <c r="E144" s="15" t="s">
        <v>54</v>
      </c>
      <c r="F144" s="16">
        <v>1</v>
      </c>
      <c r="G144" s="17">
        <v>5153.7700000000004</v>
      </c>
      <c r="H144" s="17">
        <v>5153.7700000000004</v>
      </c>
      <c r="I144" s="18">
        <v>5.6162879969218664E-3</v>
      </c>
      <c r="J144" s="7"/>
    </row>
    <row r="145" spans="1:10" ht="24" hidden="1" customHeight="1" x14ac:dyDescent="0.2">
      <c r="A145" s="5" t="s">
        <v>408</v>
      </c>
      <c r="B145" s="5"/>
      <c r="C145" s="5"/>
      <c r="D145" s="5" t="s">
        <v>409</v>
      </c>
      <c r="E145" s="5"/>
      <c r="F145" s="6">
        <v>1</v>
      </c>
      <c r="G145" s="5"/>
      <c r="H145" s="7">
        <v>27892.97</v>
      </c>
      <c r="I145" s="8">
        <v>3.039618621116226E-2</v>
      </c>
      <c r="J145" s="7"/>
    </row>
    <row r="146" spans="1:10" ht="24" hidden="1" customHeight="1" x14ac:dyDescent="0.2">
      <c r="A146" s="5" t="s">
        <v>410</v>
      </c>
      <c r="B146" s="5"/>
      <c r="C146" s="5"/>
      <c r="D146" s="5" t="s">
        <v>116</v>
      </c>
      <c r="E146" s="5"/>
      <c r="F146" s="6">
        <v>1</v>
      </c>
      <c r="G146" s="5"/>
      <c r="H146" s="7">
        <v>0</v>
      </c>
      <c r="I146" s="8">
        <v>0</v>
      </c>
      <c r="J146" s="7"/>
    </row>
    <row r="147" spans="1:10" ht="26.1" hidden="1" customHeight="1" x14ac:dyDescent="0.2">
      <c r="A147" s="9" t="s">
        <v>411</v>
      </c>
      <c r="B147" s="11" t="s">
        <v>100</v>
      </c>
      <c r="C147" s="9" t="s">
        <v>24</v>
      </c>
      <c r="D147" s="9" t="s">
        <v>101</v>
      </c>
      <c r="E147" s="10" t="s">
        <v>47</v>
      </c>
      <c r="F147" s="11">
        <v>5.27</v>
      </c>
      <c r="G147" s="12">
        <v>57.86</v>
      </c>
      <c r="H147" s="12">
        <v>304.92</v>
      </c>
      <c r="I147" s="13">
        <v>3.322846258217607E-4</v>
      </c>
      <c r="J147" s="7"/>
    </row>
    <row r="148" spans="1:10" ht="26.1" hidden="1" customHeight="1" x14ac:dyDescent="0.2">
      <c r="A148" s="9" t="s">
        <v>412</v>
      </c>
      <c r="B148" s="11" t="s">
        <v>413</v>
      </c>
      <c r="C148" s="9" t="s">
        <v>39</v>
      </c>
      <c r="D148" s="9" t="s">
        <v>414</v>
      </c>
      <c r="E148" s="10" t="s">
        <v>120</v>
      </c>
      <c r="F148" s="11">
        <v>51.68</v>
      </c>
      <c r="G148" s="12">
        <v>15.7</v>
      </c>
      <c r="H148" s="12">
        <v>811.37</v>
      </c>
      <c r="I148" s="13">
        <v>8.8418528418274288E-4</v>
      </c>
      <c r="J148" s="7"/>
    </row>
    <row r="149" spans="1:10" ht="39" hidden="1" customHeight="1" x14ac:dyDescent="0.2">
      <c r="A149" s="9" t="s">
        <v>415</v>
      </c>
      <c r="B149" s="11" t="s">
        <v>416</v>
      </c>
      <c r="C149" s="9" t="s">
        <v>39</v>
      </c>
      <c r="D149" s="9" t="s">
        <v>417</v>
      </c>
      <c r="E149" s="10" t="s">
        <v>26</v>
      </c>
      <c r="F149" s="11">
        <v>20.82</v>
      </c>
      <c r="G149" s="12">
        <v>177.89</v>
      </c>
      <c r="H149" s="12">
        <v>3703.66</v>
      </c>
      <c r="I149" s="13">
        <v>4.0360398703627905E-3</v>
      </c>
      <c r="J149" s="7"/>
    </row>
    <row r="150" spans="1:10" ht="39" hidden="1" customHeight="1" x14ac:dyDescent="0.2">
      <c r="A150" s="9" t="s">
        <v>418</v>
      </c>
      <c r="B150" s="11" t="s">
        <v>131</v>
      </c>
      <c r="C150" s="9" t="s">
        <v>39</v>
      </c>
      <c r="D150" s="9" t="s">
        <v>132</v>
      </c>
      <c r="E150" s="10" t="s">
        <v>47</v>
      </c>
      <c r="F150" s="11">
        <v>2.65</v>
      </c>
      <c r="G150" s="12">
        <v>972.45</v>
      </c>
      <c r="H150" s="12">
        <v>2576.9899999999998</v>
      </c>
      <c r="I150" s="13">
        <v>2.8082584215414503E-3</v>
      </c>
      <c r="J150" s="7"/>
    </row>
    <row r="151" spans="1:10" ht="24" hidden="1" customHeight="1" x14ac:dyDescent="0.2">
      <c r="A151" s="5" t="s">
        <v>419</v>
      </c>
      <c r="B151" s="5"/>
      <c r="C151" s="5"/>
      <c r="D151" s="5" t="s">
        <v>420</v>
      </c>
      <c r="E151" s="5"/>
      <c r="F151" s="6">
        <v>1</v>
      </c>
      <c r="G151" s="5"/>
      <c r="H151" s="7">
        <v>20496.03</v>
      </c>
      <c r="I151" s="8">
        <v>2.2335418009253514E-2</v>
      </c>
      <c r="J151" s="7"/>
    </row>
    <row r="152" spans="1:10" ht="39" hidden="1" customHeight="1" x14ac:dyDescent="0.2">
      <c r="A152" s="9" t="s">
        <v>421</v>
      </c>
      <c r="B152" s="11" t="s">
        <v>136</v>
      </c>
      <c r="C152" s="9" t="s">
        <v>39</v>
      </c>
      <c r="D152" s="9" t="s">
        <v>137</v>
      </c>
      <c r="E152" s="10" t="s">
        <v>120</v>
      </c>
      <c r="F152" s="11">
        <v>56.93</v>
      </c>
      <c r="G152" s="12">
        <v>10.52</v>
      </c>
      <c r="H152" s="12">
        <v>598.9</v>
      </c>
      <c r="I152" s="13">
        <v>6.5264745639725984E-4</v>
      </c>
      <c r="J152" s="7"/>
    </row>
    <row r="153" spans="1:10" ht="39" hidden="1" customHeight="1" x14ac:dyDescent="0.2">
      <c r="A153" s="9" t="s">
        <v>422</v>
      </c>
      <c r="B153" s="11" t="s">
        <v>142</v>
      </c>
      <c r="C153" s="9" t="s">
        <v>39</v>
      </c>
      <c r="D153" s="9" t="s">
        <v>143</v>
      </c>
      <c r="E153" s="10" t="s">
        <v>120</v>
      </c>
      <c r="F153" s="11">
        <v>12.47</v>
      </c>
      <c r="G153" s="12">
        <v>15.77</v>
      </c>
      <c r="H153" s="12">
        <v>196.65</v>
      </c>
      <c r="I153" s="13">
        <v>2.1429808365423469E-4</v>
      </c>
      <c r="J153" s="7"/>
    </row>
    <row r="154" spans="1:10" ht="26.1" hidden="1" customHeight="1" x14ac:dyDescent="0.2">
      <c r="A154" s="9" t="s">
        <v>423</v>
      </c>
      <c r="B154" s="11" t="s">
        <v>424</v>
      </c>
      <c r="C154" s="9" t="s">
        <v>39</v>
      </c>
      <c r="D154" s="9" t="s">
        <v>425</v>
      </c>
      <c r="E154" s="10" t="s">
        <v>26</v>
      </c>
      <c r="F154" s="11">
        <v>17.79</v>
      </c>
      <c r="G154" s="12">
        <v>82.7</v>
      </c>
      <c r="H154" s="12">
        <v>1471.23</v>
      </c>
      <c r="I154" s="13">
        <v>1.6032635118973795E-3</v>
      </c>
      <c r="J154" s="7"/>
    </row>
    <row r="155" spans="1:10" ht="51.95" hidden="1" customHeight="1" x14ac:dyDescent="0.2">
      <c r="A155" s="9" t="s">
        <v>426</v>
      </c>
      <c r="B155" s="11" t="s">
        <v>427</v>
      </c>
      <c r="C155" s="9" t="s">
        <v>39</v>
      </c>
      <c r="D155" s="9" t="s">
        <v>428</v>
      </c>
      <c r="E155" s="10" t="s">
        <v>26</v>
      </c>
      <c r="F155" s="11">
        <v>17.79</v>
      </c>
      <c r="G155" s="12">
        <v>55.8</v>
      </c>
      <c r="H155" s="12">
        <v>992.68</v>
      </c>
      <c r="I155" s="13">
        <v>1.0817667006452361E-3</v>
      </c>
      <c r="J155" s="7"/>
    </row>
    <row r="156" spans="1:10" ht="39" hidden="1" customHeight="1" x14ac:dyDescent="0.2">
      <c r="A156" s="9" t="s">
        <v>429</v>
      </c>
      <c r="B156" s="11" t="s">
        <v>131</v>
      </c>
      <c r="C156" s="9" t="s">
        <v>39</v>
      </c>
      <c r="D156" s="9" t="s">
        <v>132</v>
      </c>
      <c r="E156" s="10" t="s">
        <v>47</v>
      </c>
      <c r="F156" s="11">
        <v>1.33</v>
      </c>
      <c r="G156" s="12">
        <v>972.45</v>
      </c>
      <c r="H156" s="12">
        <v>1293.3499999999999</v>
      </c>
      <c r="I156" s="13">
        <v>1.4094199160651127E-3</v>
      </c>
      <c r="J156" s="7"/>
    </row>
    <row r="157" spans="1:10" ht="24" hidden="1" customHeight="1" x14ac:dyDescent="0.2">
      <c r="A157" s="5" t="s">
        <v>430</v>
      </c>
      <c r="B157" s="5"/>
      <c r="C157" s="5"/>
      <c r="D157" s="5" t="s">
        <v>431</v>
      </c>
      <c r="E157" s="5"/>
      <c r="F157" s="6">
        <v>1</v>
      </c>
      <c r="G157" s="5"/>
      <c r="H157" s="7">
        <v>15943.22</v>
      </c>
      <c r="I157" s="8">
        <v>1.7374022340594292E-2</v>
      </c>
      <c r="J157" s="7"/>
    </row>
    <row r="158" spans="1:10" ht="39" hidden="1" customHeight="1" x14ac:dyDescent="0.2">
      <c r="A158" s="9" t="s">
        <v>432</v>
      </c>
      <c r="B158" s="11" t="s">
        <v>139</v>
      </c>
      <c r="C158" s="9" t="s">
        <v>39</v>
      </c>
      <c r="D158" s="9" t="s">
        <v>140</v>
      </c>
      <c r="E158" s="10" t="s">
        <v>120</v>
      </c>
      <c r="F158" s="11">
        <v>35.520000000000003</v>
      </c>
      <c r="G158" s="12">
        <v>12.52</v>
      </c>
      <c r="H158" s="12">
        <v>444.71</v>
      </c>
      <c r="I158" s="13">
        <v>4.8461988701690669E-4</v>
      </c>
      <c r="J158" s="7"/>
    </row>
    <row r="159" spans="1:10" ht="39" hidden="1" customHeight="1" x14ac:dyDescent="0.2">
      <c r="A159" s="9" t="s">
        <v>433</v>
      </c>
      <c r="B159" s="11" t="s">
        <v>142</v>
      </c>
      <c r="C159" s="9" t="s">
        <v>39</v>
      </c>
      <c r="D159" s="9" t="s">
        <v>143</v>
      </c>
      <c r="E159" s="10" t="s">
        <v>120</v>
      </c>
      <c r="F159" s="11">
        <v>6.88</v>
      </c>
      <c r="G159" s="12">
        <v>15.77</v>
      </c>
      <c r="H159" s="12">
        <v>108.49</v>
      </c>
      <c r="I159" s="13">
        <v>1.182262857648E-4</v>
      </c>
      <c r="J159" s="7"/>
    </row>
    <row r="160" spans="1:10" ht="26.1" hidden="1" customHeight="1" x14ac:dyDescent="0.2">
      <c r="A160" s="9" t="s">
        <v>434</v>
      </c>
      <c r="B160" s="11" t="s">
        <v>435</v>
      </c>
      <c r="C160" s="9" t="s">
        <v>39</v>
      </c>
      <c r="D160" s="9" t="s">
        <v>436</v>
      </c>
      <c r="E160" s="10" t="s">
        <v>26</v>
      </c>
      <c r="F160" s="11">
        <v>10.74</v>
      </c>
      <c r="G160" s="12">
        <v>98.52</v>
      </c>
      <c r="H160" s="12">
        <v>1058.0999999999999</v>
      </c>
      <c r="I160" s="13">
        <v>1.1530577285255312E-3</v>
      </c>
      <c r="J160" s="7"/>
    </row>
    <row r="161" spans="1:10" ht="39" hidden="1" customHeight="1" x14ac:dyDescent="0.2">
      <c r="A161" s="9" t="s">
        <v>437</v>
      </c>
      <c r="B161" s="11" t="s">
        <v>438</v>
      </c>
      <c r="C161" s="9" t="s">
        <v>39</v>
      </c>
      <c r="D161" s="9" t="s">
        <v>439</v>
      </c>
      <c r="E161" s="10" t="s">
        <v>26</v>
      </c>
      <c r="F161" s="11">
        <v>10.74</v>
      </c>
      <c r="G161" s="12">
        <v>194.03</v>
      </c>
      <c r="H161" s="12">
        <v>2083.88</v>
      </c>
      <c r="I161" s="13">
        <v>2.2708949431242643E-3</v>
      </c>
      <c r="J161" s="7"/>
    </row>
    <row r="162" spans="1:10" ht="39" hidden="1" customHeight="1" x14ac:dyDescent="0.2">
      <c r="A162" s="9" t="s">
        <v>440</v>
      </c>
      <c r="B162" s="11" t="s">
        <v>441</v>
      </c>
      <c r="C162" s="9" t="s">
        <v>39</v>
      </c>
      <c r="D162" s="9" t="s">
        <v>442</v>
      </c>
      <c r="E162" s="10" t="s">
        <v>47</v>
      </c>
      <c r="F162" s="11">
        <v>0.64</v>
      </c>
      <c r="G162" s="12">
        <v>929.14</v>
      </c>
      <c r="H162" s="12">
        <v>594.64</v>
      </c>
      <c r="I162" s="13">
        <v>6.4800514855913613E-4</v>
      </c>
      <c r="J162" s="7"/>
    </row>
    <row r="163" spans="1:10" ht="24" hidden="1" customHeight="1" x14ac:dyDescent="0.2">
      <c r="A163" s="5" t="s">
        <v>443</v>
      </c>
      <c r="B163" s="5"/>
      <c r="C163" s="5"/>
      <c r="D163" s="5" t="s">
        <v>444</v>
      </c>
      <c r="E163" s="5"/>
      <c r="F163" s="6">
        <v>1</v>
      </c>
      <c r="G163" s="5"/>
      <c r="H163" s="7">
        <v>2993.47</v>
      </c>
      <c r="I163" s="8">
        <v>3.2621148460536074E-3</v>
      </c>
      <c r="J163" s="7"/>
    </row>
    <row r="164" spans="1:10" ht="39" hidden="1" customHeight="1" x14ac:dyDescent="0.2">
      <c r="A164" s="9" t="s">
        <v>445</v>
      </c>
      <c r="B164" s="11" t="s">
        <v>139</v>
      </c>
      <c r="C164" s="9" t="s">
        <v>39</v>
      </c>
      <c r="D164" s="9" t="s">
        <v>140</v>
      </c>
      <c r="E164" s="10" t="s">
        <v>120</v>
      </c>
      <c r="F164" s="11">
        <v>29.16</v>
      </c>
      <c r="G164" s="12">
        <v>12.52</v>
      </c>
      <c r="H164" s="12">
        <v>365.08</v>
      </c>
      <c r="I164" s="13">
        <v>3.9784360223995928E-4</v>
      </c>
      <c r="J164" s="7"/>
    </row>
    <row r="165" spans="1:10" ht="39" hidden="1" customHeight="1" x14ac:dyDescent="0.2">
      <c r="A165" s="9" t="s">
        <v>446</v>
      </c>
      <c r="B165" s="11" t="s">
        <v>142</v>
      </c>
      <c r="C165" s="9" t="s">
        <v>39</v>
      </c>
      <c r="D165" s="9" t="s">
        <v>143</v>
      </c>
      <c r="E165" s="10" t="s">
        <v>120</v>
      </c>
      <c r="F165" s="11">
        <v>8.3800000000000008</v>
      </c>
      <c r="G165" s="12">
        <v>15.77</v>
      </c>
      <c r="H165" s="12">
        <v>132.15</v>
      </c>
      <c r="I165" s="13">
        <v>1.4400961990799447E-4</v>
      </c>
      <c r="J165" s="7"/>
    </row>
    <row r="166" spans="1:10" ht="26.1" hidden="1" customHeight="1" x14ac:dyDescent="0.2">
      <c r="A166" s="9" t="s">
        <v>447</v>
      </c>
      <c r="B166" s="11" t="s">
        <v>424</v>
      </c>
      <c r="C166" s="9" t="s">
        <v>39</v>
      </c>
      <c r="D166" s="9" t="s">
        <v>425</v>
      </c>
      <c r="E166" s="10" t="s">
        <v>26</v>
      </c>
      <c r="F166" s="11">
        <v>9.41</v>
      </c>
      <c r="G166" s="12">
        <v>82.7</v>
      </c>
      <c r="H166" s="12">
        <v>778.2</v>
      </c>
      <c r="I166" s="13">
        <v>8.4803848817556786E-4</v>
      </c>
      <c r="J166" s="7"/>
    </row>
    <row r="167" spans="1:10" ht="39" hidden="1" customHeight="1" x14ac:dyDescent="0.2">
      <c r="A167" s="9" t="s">
        <v>448</v>
      </c>
      <c r="B167" s="11" t="s">
        <v>449</v>
      </c>
      <c r="C167" s="9" t="s">
        <v>39</v>
      </c>
      <c r="D167" s="9" t="s">
        <v>450</v>
      </c>
      <c r="E167" s="10" t="s">
        <v>26</v>
      </c>
      <c r="F167" s="11">
        <v>9.41</v>
      </c>
      <c r="G167" s="12">
        <v>136.01</v>
      </c>
      <c r="H167" s="12">
        <v>1279.8499999999999</v>
      </c>
      <c r="I167" s="13">
        <v>1.3947083771414812E-3</v>
      </c>
      <c r="J167" s="7"/>
    </row>
    <row r="168" spans="1:10" ht="39" hidden="1" customHeight="1" x14ac:dyDescent="0.2">
      <c r="A168" s="9" t="s">
        <v>451</v>
      </c>
      <c r="B168" s="11" t="s">
        <v>452</v>
      </c>
      <c r="C168" s="9" t="s">
        <v>39</v>
      </c>
      <c r="D168" s="9" t="s">
        <v>453</v>
      </c>
      <c r="E168" s="10" t="s">
        <v>47</v>
      </c>
      <c r="F168" s="11">
        <v>0.47</v>
      </c>
      <c r="G168" s="12">
        <v>932.32</v>
      </c>
      <c r="H168" s="12">
        <v>438.19</v>
      </c>
      <c r="I168" s="13">
        <v>4.7751475858860459E-4</v>
      </c>
      <c r="J168" s="7"/>
    </row>
    <row r="169" spans="1:10" ht="24" hidden="1" customHeight="1" x14ac:dyDescent="0.2">
      <c r="A169" s="5" t="s">
        <v>454</v>
      </c>
      <c r="B169" s="5"/>
      <c r="C169" s="5"/>
      <c r="D169" s="5" t="s">
        <v>455</v>
      </c>
      <c r="E169" s="5"/>
      <c r="F169" s="6">
        <v>1</v>
      </c>
      <c r="G169" s="5"/>
      <c r="H169" s="7">
        <v>8659.93</v>
      </c>
      <c r="I169" s="8">
        <v>9.4371035015500451E-3</v>
      </c>
      <c r="J169" s="7"/>
    </row>
    <row r="170" spans="1:10" ht="39" hidden="1" customHeight="1" x14ac:dyDescent="0.2">
      <c r="A170" s="9" t="s">
        <v>456</v>
      </c>
      <c r="B170" s="11" t="s">
        <v>136</v>
      </c>
      <c r="C170" s="9" t="s">
        <v>39</v>
      </c>
      <c r="D170" s="9" t="s">
        <v>137</v>
      </c>
      <c r="E170" s="10" t="s">
        <v>120</v>
      </c>
      <c r="F170" s="11">
        <v>27.5</v>
      </c>
      <c r="G170" s="12">
        <v>10.52</v>
      </c>
      <c r="H170" s="12">
        <v>289.3</v>
      </c>
      <c r="I170" s="13">
        <v>3.1526283041530685E-4</v>
      </c>
      <c r="J170" s="7"/>
    </row>
    <row r="171" spans="1:10" ht="39" hidden="1" customHeight="1" x14ac:dyDescent="0.2">
      <c r="A171" s="9" t="s">
        <v>457</v>
      </c>
      <c r="B171" s="11" t="s">
        <v>142</v>
      </c>
      <c r="C171" s="9" t="s">
        <v>39</v>
      </c>
      <c r="D171" s="9" t="s">
        <v>143</v>
      </c>
      <c r="E171" s="10" t="s">
        <v>120</v>
      </c>
      <c r="F171" s="11">
        <v>15.04</v>
      </c>
      <c r="G171" s="12">
        <v>15.77</v>
      </c>
      <c r="H171" s="12">
        <v>237.18</v>
      </c>
      <c r="I171" s="13">
        <v>2.584653927338489E-4</v>
      </c>
      <c r="J171" s="7"/>
    </row>
    <row r="172" spans="1:10" ht="39" hidden="1" customHeight="1" x14ac:dyDescent="0.2">
      <c r="A172" s="9" t="s">
        <v>458</v>
      </c>
      <c r="B172" s="11" t="s">
        <v>139</v>
      </c>
      <c r="C172" s="9" t="s">
        <v>39</v>
      </c>
      <c r="D172" s="9" t="s">
        <v>140</v>
      </c>
      <c r="E172" s="10" t="s">
        <v>120</v>
      </c>
      <c r="F172" s="11">
        <v>17.760000000000002</v>
      </c>
      <c r="G172" s="12">
        <v>12.52</v>
      </c>
      <c r="H172" s="12">
        <v>222.35</v>
      </c>
      <c r="I172" s="13">
        <v>2.4230449479033348E-4</v>
      </c>
      <c r="J172" s="7"/>
    </row>
    <row r="173" spans="1:10" ht="39" hidden="1" customHeight="1" x14ac:dyDescent="0.2">
      <c r="A173" s="9" t="s">
        <v>459</v>
      </c>
      <c r="B173" s="11" t="s">
        <v>438</v>
      </c>
      <c r="C173" s="9" t="s">
        <v>39</v>
      </c>
      <c r="D173" s="9" t="s">
        <v>439</v>
      </c>
      <c r="E173" s="10" t="s">
        <v>26</v>
      </c>
      <c r="F173" s="11">
        <v>16.829999999999998</v>
      </c>
      <c r="G173" s="12">
        <v>194.03</v>
      </c>
      <c r="H173" s="12">
        <v>3265.52</v>
      </c>
      <c r="I173" s="13">
        <v>3.5585795989553849E-3</v>
      </c>
      <c r="J173" s="7"/>
    </row>
    <row r="174" spans="1:10" ht="39" hidden="1" customHeight="1" x14ac:dyDescent="0.2">
      <c r="A174" s="9" t="s">
        <v>460</v>
      </c>
      <c r="B174" s="11" t="s">
        <v>441</v>
      </c>
      <c r="C174" s="9" t="s">
        <v>39</v>
      </c>
      <c r="D174" s="9" t="s">
        <v>442</v>
      </c>
      <c r="E174" s="10" t="s">
        <v>47</v>
      </c>
      <c r="F174" s="11">
        <v>1.29</v>
      </c>
      <c r="G174" s="12">
        <v>929.14</v>
      </c>
      <c r="H174" s="12">
        <v>1198.5899999999999</v>
      </c>
      <c r="I174" s="13">
        <v>1.3061558102574582E-3</v>
      </c>
      <c r="J174" s="7"/>
    </row>
    <row r="175" spans="1:10" ht="24" hidden="1" customHeight="1" x14ac:dyDescent="0.2">
      <c r="A175" s="5" t="s">
        <v>461</v>
      </c>
      <c r="B175" s="5"/>
      <c r="C175" s="5"/>
      <c r="D175" s="5" t="s">
        <v>462</v>
      </c>
      <c r="E175" s="5"/>
      <c r="F175" s="6">
        <v>1</v>
      </c>
      <c r="G175" s="5"/>
      <c r="H175" s="7">
        <v>3446.99</v>
      </c>
      <c r="I175" s="8">
        <v>3.7563353743977138E-3</v>
      </c>
      <c r="J175" s="7"/>
    </row>
    <row r="176" spans="1:10" ht="39" hidden="1" customHeight="1" x14ac:dyDescent="0.2">
      <c r="A176" s="9" t="s">
        <v>463</v>
      </c>
      <c r="B176" s="11" t="s">
        <v>464</v>
      </c>
      <c r="C176" s="9" t="s">
        <v>39</v>
      </c>
      <c r="D176" s="9" t="s">
        <v>465</v>
      </c>
      <c r="E176" s="10" t="s">
        <v>47</v>
      </c>
      <c r="F176" s="11">
        <v>1.6</v>
      </c>
      <c r="G176" s="12">
        <v>18.84</v>
      </c>
      <c r="H176" s="12">
        <v>30.14</v>
      </c>
      <c r="I176" s="13">
        <v>3.2844872826537675E-5</v>
      </c>
      <c r="J176" s="7"/>
    </row>
    <row r="177" spans="1:10" ht="51.95" hidden="1" customHeight="1" x14ac:dyDescent="0.2">
      <c r="A177" s="9" t="s">
        <v>466</v>
      </c>
      <c r="B177" s="11" t="s">
        <v>467</v>
      </c>
      <c r="C177" s="9" t="s">
        <v>39</v>
      </c>
      <c r="D177" s="9" t="s">
        <v>468</v>
      </c>
      <c r="E177" s="10" t="s">
        <v>26</v>
      </c>
      <c r="F177" s="11">
        <v>16.079999999999998</v>
      </c>
      <c r="G177" s="12">
        <v>173.57</v>
      </c>
      <c r="H177" s="12">
        <v>2791</v>
      </c>
      <c r="I177" s="13">
        <v>3.0414744545078517E-3</v>
      </c>
      <c r="J177" s="7"/>
    </row>
    <row r="178" spans="1:10" ht="24" hidden="1" customHeight="1" x14ac:dyDescent="0.2">
      <c r="A178" s="5" t="s">
        <v>469</v>
      </c>
      <c r="B178" s="5"/>
      <c r="C178" s="5"/>
      <c r="D178" s="5" t="s">
        <v>470</v>
      </c>
      <c r="E178" s="5"/>
      <c r="F178" s="6">
        <v>1</v>
      </c>
      <c r="G178" s="5"/>
      <c r="H178" s="7">
        <v>625.85</v>
      </c>
      <c r="I178" s="8">
        <v>6.8201604706332451E-4</v>
      </c>
      <c r="J178" s="7"/>
    </row>
    <row r="179" spans="1:10" ht="26.1" hidden="1" customHeight="1" x14ac:dyDescent="0.2">
      <c r="A179" s="9" t="s">
        <v>471</v>
      </c>
      <c r="B179" s="11" t="s">
        <v>472</v>
      </c>
      <c r="C179" s="9" t="s">
        <v>39</v>
      </c>
      <c r="D179" s="9" t="s">
        <v>473</v>
      </c>
      <c r="E179" s="10" t="s">
        <v>36</v>
      </c>
      <c r="F179" s="11">
        <v>6.52</v>
      </c>
      <c r="G179" s="12">
        <v>95.99</v>
      </c>
      <c r="H179" s="12">
        <v>625.85</v>
      </c>
      <c r="I179" s="13">
        <v>6.8201604706332451E-4</v>
      </c>
      <c r="J179" s="7"/>
    </row>
    <row r="180" spans="1:10" ht="24" customHeight="1" x14ac:dyDescent="0.2">
      <c r="A180" s="5" t="s">
        <v>474</v>
      </c>
      <c r="B180" s="5"/>
      <c r="C180" s="5"/>
      <c r="D180" s="5" t="s">
        <v>475</v>
      </c>
      <c r="E180" s="5"/>
      <c r="F180" s="6">
        <v>1</v>
      </c>
      <c r="G180" s="5"/>
      <c r="H180" s="7">
        <v>26567.61</v>
      </c>
      <c r="I180" s="8">
        <v>2.8951883601693779E-2</v>
      </c>
      <c r="J180" s="30">
        <f>J117/2</f>
        <v>52.342500000000001</v>
      </c>
    </row>
    <row r="181" spans="1:10" ht="24" hidden="1" customHeight="1" x14ac:dyDescent="0.2">
      <c r="A181" s="14" t="s">
        <v>476</v>
      </c>
      <c r="B181" s="16" t="s">
        <v>477</v>
      </c>
      <c r="C181" s="14" t="s">
        <v>24</v>
      </c>
      <c r="D181" s="14" t="s">
        <v>478</v>
      </c>
      <c r="E181" s="15" t="s">
        <v>36</v>
      </c>
      <c r="F181" s="16">
        <v>99</v>
      </c>
      <c r="G181" s="17">
        <v>6.55</v>
      </c>
      <c r="H181" s="17">
        <v>648.45000000000005</v>
      </c>
      <c r="I181" s="18">
        <v>7.0664425296510793E-4</v>
      </c>
      <c r="J181" s="7"/>
    </row>
    <row r="182" spans="1:10" ht="24" hidden="1" customHeight="1" x14ac:dyDescent="0.2">
      <c r="A182" s="14" t="s">
        <v>479</v>
      </c>
      <c r="B182" s="16" t="s">
        <v>480</v>
      </c>
      <c r="C182" s="14" t="s">
        <v>24</v>
      </c>
      <c r="D182" s="14" t="s">
        <v>481</v>
      </c>
      <c r="E182" s="15" t="s">
        <v>36</v>
      </c>
      <c r="F182" s="16">
        <v>39</v>
      </c>
      <c r="G182" s="17">
        <v>10.89</v>
      </c>
      <c r="H182" s="17">
        <v>424.71</v>
      </c>
      <c r="I182" s="18">
        <v>4.6282501453745239E-4</v>
      </c>
      <c r="J182" s="7"/>
    </row>
    <row r="183" spans="1:10" ht="24" hidden="1" customHeight="1" x14ac:dyDescent="0.2">
      <c r="A183" s="14" t="s">
        <v>482</v>
      </c>
      <c r="B183" s="16" t="s">
        <v>483</v>
      </c>
      <c r="C183" s="14" t="s">
        <v>24</v>
      </c>
      <c r="D183" s="14" t="s">
        <v>484</v>
      </c>
      <c r="E183" s="15" t="s">
        <v>36</v>
      </c>
      <c r="F183" s="16">
        <v>15</v>
      </c>
      <c r="G183" s="17">
        <v>21.26</v>
      </c>
      <c r="H183" s="17">
        <v>318.89999999999998</v>
      </c>
      <c r="I183" s="18">
        <v>3.4751924168489927E-4</v>
      </c>
      <c r="J183" s="7"/>
    </row>
    <row r="184" spans="1:10" ht="24" hidden="1" customHeight="1" x14ac:dyDescent="0.2">
      <c r="A184" s="14" t="s">
        <v>485</v>
      </c>
      <c r="B184" s="16" t="s">
        <v>486</v>
      </c>
      <c r="C184" s="14" t="s">
        <v>24</v>
      </c>
      <c r="D184" s="14" t="s">
        <v>487</v>
      </c>
      <c r="E184" s="15" t="s">
        <v>36</v>
      </c>
      <c r="F184" s="16">
        <v>66</v>
      </c>
      <c r="G184" s="17">
        <v>15</v>
      </c>
      <c r="H184" s="17">
        <v>990</v>
      </c>
      <c r="I184" s="18">
        <v>1.0788461877329892E-3</v>
      </c>
      <c r="J184" s="7"/>
    </row>
    <row r="185" spans="1:10" ht="24" hidden="1" customHeight="1" x14ac:dyDescent="0.2">
      <c r="A185" s="14" t="s">
        <v>488</v>
      </c>
      <c r="B185" s="16" t="s">
        <v>489</v>
      </c>
      <c r="C185" s="14" t="s">
        <v>24</v>
      </c>
      <c r="D185" s="14" t="s">
        <v>490</v>
      </c>
      <c r="E185" s="15" t="s">
        <v>54</v>
      </c>
      <c r="F185" s="16">
        <v>9</v>
      </c>
      <c r="G185" s="17">
        <v>23.16</v>
      </c>
      <c r="H185" s="17">
        <v>208.44</v>
      </c>
      <c r="I185" s="18">
        <v>2.2714616098087301E-4</v>
      </c>
      <c r="J185" s="7"/>
    </row>
    <row r="186" spans="1:10" ht="24" hidden="1" customHeight="1" x14ac:dyDescent="0.2">
      <c r="A186" s="14" t="s">
        <v>491</v>
      </c>
      <c r="B186" s="16" t="s">
        <v>492</v>
      </c>
      <c r="C186" s="14" t="s">
        <v>24</v>
      </c>
      <c r="D186" s="14" t="s">
        <v>493</v>
      </c>
      <c r="E186" s="15" t="s">
        <v>54</v>
      </c>
      <c r="F186" s="16">
        <v>4</v>
      </c>
      <c r="G186" s="17">
        <v>40.99</v>
      </c>
      <c r="H186" s="17">
        <v>163.96</v>
      </c>
      <c r="I186" s="18">
        <v>1.7867436458656659E-4</v>
      </c>
      <c r="J186" s="7"/>
    </row>
    <row r="187" spans="1:10" ht="24" hidden="1" customHeight="1" x14ac:dyDescent="0.2">
      <c r="A187" s="14" t="s">
        <v>494</v>
      </c>
      <c r="B187" s="16" t="s">
        <v>495</v>
      </c>
      <c r="C187" s="14" t="s">
        <v>24</v>
      </c>
      <c r="D187" s="14" t="s">
        <v>496</v>
      </c>
      <c r="E187" s="15" t="s">
        <v>54</v>
      </c>
      <c r="F187" s="16">
        <v>1</v>
      </c>
      <c r="G187" s="17">
        <v>16.79</v>
      </c>
      <c r="H187" s="17">
        <v>16.79</v>
      </c>
      <c r="I187" s="18">
        <v>1.8296795446501909E-5</v>
      </c>
      <c r="J187" s="7"/>
    </row>
    <row r="188" spans="1:10" ht="24" hidden="1" customHeight="1" x14ac:dyDescent="0.2">
      <c r="A188" s="14" t="s">
        <v>497</v>
      </c>
      <c r="B188" s="16" t="s">
        <v>498</v>
      </c>
      <c r="C188" s="14" t="s">
        <v>24</v>
      </c>
      <c r="D188" s="14" t="s">
        <v>499</v>
      </c>
      <c r="E188" s="15" t="s">
        <v>54</v>
      </c>
      <c r="F188" s="16">
        <v>7</v>
      </c>
      <c r="G188" s="17">
        <v>16.899999999999999</v>
      </c>
      <c r="H188" s="17">
        <v>118.3</v>
      </c>
      <c r="I188" s="18">
        <v>1.2891667071597234E-4</v>
      </c>
      <c r="J188" s="7"/>
    </row>
    <row r="189" spans="1:10" ht="24" hidden="1" customHeight="1" x14ac:dyDescent="0.2">
      <c r="A189" s="14" t="s">
        <v>500</v>
      </c>
      <c r="B189" s="16" t="s">
        <v>501</v>
      </c>
      <c r="C189" s="14" t="s">
        <v>24</v>
      </c>
      <c r="D189" s="14" t="s">
        <v>502</v>
      </c>
      <c r="E189" s="15" t="s">
        <v>54</v>
      </c>
      <c r="F189" s="16">
        <v>3</v>
      </c>
      <c r="G189" s="17">
        <v>5.75</v>
      </c>
      <c r="H189" s="17">
        <v>17.25</v>
      </c>
      <c r="I189" s="18">
        <v>1.8798077513529356E-5</v>
      </c>
      <c r="J189" s="7"/>
    </row>
    <row r="190" spans="1:10" ht="24" hidden="1" customHeight="1" x14ac:dyDescent="0.2">
      <c r="A190" s="14" t="s">
        <v>503</v>
      </c>
      <c r="B190" s="16" t="s">
        <v>504</v>
      </c>
      <c r="C190" s="14" t="s">
        <v>24</v>
      </c>
      <c r="D190" s="14" t="s">
        <v>505</v>
      </c>
      <c r="E190" s="15" t="s">
        <v>54</v>
      </c>
      <c r="F190" s="16">
        <v>35</v>
      </c>
      <c r="G190" s="17">
        <v>2.2599999999999998</v>
      </c>
      <c r="H190" s="17">
        <v>79.099999999999994</v>
      </c>
      <c r="I190" s="18">
        <v>8.6198720656241866E-5</v>
      </c>
      <c r="J190" s="7"/>
    </row>
    <row r="191" spans="1:10" ht="24" hidden="1" customHeight="1" x14ac:dyDescent="0.2">
      <c r="A191" s="14" t="s">
        <v>506</v>
      </c>
      <c r="B191" s="16" t="s">
        <v>507</v>
      </c>
      <c r="C191" s="14" t="s">
        <v>24</v>
      </c>
      <c r="D191" s="14" t="s">
        <v>508</v>
      </c>
      <c r="E191" s="15" t="s">
        <v>54</v>
      </c>
      <c r="F191" s="16">
        <v>34</v>
      </c>
      <c r="G191" s="17">
        <v>5.0599999999999996</v>
      </c>
      <c r="H191" s="17">
        <v>172.04</v>
      </c>
      <c r="I191" s="18">
        <v>1.8747949306826612E-4</v>
      </c>
      <c r="J191" s="7"/>
    </row>
    <row r="192" spans="1:10" ht="24" hidden="1" customHeight="1" x14ac:dyDescent="0.2">
      <c r="A192" s="14" t="s">
        <v>509</v>
      </c>
      <c r="B192" s="16" t="s">
        <v>510</v>
      </c>
      <c r="C192" s="14" t="s">
        <v>24</v>
      </c>
      <c r="D192" s="14" t="s">
        <v>511</v>
      </c>
      <c r="E192" s="15" t="s">
        <v>54</v>
      </c>
      <c r="F192" s="16">
        <v>1</v>
      </c>
      <c r="G192" s="17">
        <v>11.86</v>
      </c>
      <c r="H192" s="17">
        <v>11.86</v>
      </c>
      <c r="I192" s="18">
        <v>1.2924359380316417E-5</v>
      </c>
      <c r="J192" s="7"/>
    </row>
    <row r="193" spans="1:10" ht="24" hidden="1" customHeight="1" x14ac:dyDescent="0.2">
      <c r="A193" s="14" t="s">
        <v>512</v>
      </c>
      <c r="B193" s="16" t="s">
        <v>513</v>
      </c>
      <c r="C193" s="14" t="s">
        <v>24</v>
      </c>
      <c r="D193" s="14" t="s">
        <v>514</v>
      </c>
      <c r="E193" s="15" t="s">
        <v>54</v>
      </c>
      <c r="F193" s="16">
        <v>2</v>
      </c>
      <c r="G193" s="17">
        <v>25.99</v>
      </c>
      <c r="H193" s="17">
        <v>51.98</v>
      </c>
      <c r="I193" s="18">
        <v>5.6644873574101798E-5</v>
      </c>
      <c r="J193" s="7"/>
    </row>
    <row r="194" spans="1:10" ht="24" hidden="1" customHeight="1" x14ac:dyDescent="0.2">
      <c r="A194" s="14" t="s">
        <v>515</v>
      </c>
      <c r="B194" s="16" t="s">
        <v>516</v>
      </c>
      <c r="C194" s="14" t="s">
        <v>24</v>
      </c>
      <c r="D194" s="14" t="s">
        <v>517</v>
      </c>
      <c r="E194" s="15" t="s">
        <v>54</v>
      </c>
      <c r="F194" s="16">
        <v>2</v>
      </c>
      <c r="G194" s="17">
        <v>3.71</v>
      </c>
      <c r="H194" s="17">
        <v>7.42</v>
      </c>
      <c r="I194" s="18">
        <v>8.0858976898775561E-6</v>
      </c>
      <c r="J194" s="7"/>
    </row>
    <row r="195" spans="1:10" ht="24" hidden="1" customHeight="1" x14ac:dyDescent="0.2">
      <c r="A195" s="14" t="s">
        <v>518</v>
      </c>
      <c r="B195" s="16" t="s">
        <v>519</v>
      </c>
      <c r="C195" s="14" t="s">
        <v>24</v>
      </c>
      <c r="D195" s="14" t="s">
        <v>520</v>
      </c>
      <c r="E195" s="15" t="s">
        <v>54</v>
      </c>
      <c r="F195" s="16">
        <v>4</v>
      </c>
      <c r="G195" s="17">
        <v>7.84</v>
      </c>
      <c r="H195" s="17">
        <v>31.36</v>
      </c>
      <c r="I195" s="18">
        <v>3.4174360047784388E-5</v>
      </c>
      <c r="J195" s="7"/>
    </row>
    <row r="196" spans="1:10" ht="24" hidden="1" customHeight="1" x14ac:dyDescent="0.2">
      <c r="A196" s="14" t="s">
        <v>521</v>
      </c>
      <c r="B196" s="16" t="s">
        <v>522</v>
      </c>
      <c r="C196" s="14" t="s">
        <v>24</v>
      </c>
      <c r="D196" s="14" t="s">
        <v>523</v>
      </c>
      <c r="E196" s="15" t="s">
        <v>54</v>
      </c>
      <c r="F196" s="16">
        <v>4</v>
      </c>
      <c r="G196" s="17">
        <v>42.74</v>
      </c>
      <c r="H196" s="17">
        <v>170.96</v>
      </c>
      <c r="I196" s="18">
        <v>1.8630256995437559E-4</v>
      </c>
      <c r="J196" s="7"/>
    </row>
    <row r="197" spans="1:10" ht="24" hidden="1" customHeight="1" x14ac:dyDescent="0.2">
      <c r="A197" s="14" t="s">
        <v>524</v>
      </c>
      <c r="B197" s="16" t="s">
        <v>519</v>
      </c>
      <c r="C197" s="14" t="s">
        <v>24</v>
      </c>
      <c r="D197" s="14" t="s">
        <v>520</v>
      </c>
      <c r="E197" s="15" t="s">
        <v>54</v>
      </c>
      <c r="F197" s="16">
        <v>4</v>
      </c>
      <c r="G197" s="17">
        <v>7.84</v>
      </c>
      <c r="H197" s="17">
        <v>31.36</v>
      </c>
      <c r="I197" s="18">
        <v>3.4174360047784388E-5</v>
      </c>
      <c r="J197" s="7"/>
    </row>
    <row r="198" spans="1:10" ht="24" hidden="1" customHeight="1" x14ac:dyDescent="0.2">
      <c r="A198" s="14" t="s">
        <v>525</v>
      </c>
      <c r="B198" s="16" t="s">
        <v>526</v>
      </c>
      <c r="C198" s="14" t="s">
        <v>24</v>
      </c>
      <c r="D198" s="14" t="s">
        <v>527</v>
      </c>
      <c r="E198" s="15" t="s">
        <v>54</v>
      </c>
      <c r="F198" s="16">
        <v>11</v>
      </c>
      <c r="G198" s="17">
        <v>8.89</v>
      </c>
      <c r="H198" s="17">
        <v>97.79</v>
      </c>
      <c r="I198" s="18">
        <v>1.0656602898829193E-4</v>
      </c>
      <c r="J198" s="7"/>
    </row>
    <row r="199" spans="1:10" ht="26.1" hidden="1" customHeight="1" x14ac:dyDescent="0.2">
      <c r="A199" s="14" t="s">
        <v>528</v>
      </c>
      <c r="B199" s="16" t="s">
        <v>529</v>
      </c>
      <c r="C199" s="14" t="s">
        <v>24</v>
      </c>
      <c r="D199" s="14" t="s">
        <v>530</v>
      </c>
      <c r="E199" s="15" t="s">
        <v>54</v>
      </c>
      <c r="F199" s="16">
        <v>5</v>
      </c>
      <c r="G199" s="17">
        <v>118.2</v>
      </c>
      <c r="H199" s="17">
        <v>591</v>
      </c>
      <c r="I199" s="18">
        <v>6.4403848176787537E-4</v>
      </c>
      <c r="J199" s="7"/>
    </row>
    <row r="200" spans="1:10" ht="26.1" hidden="1" customHeight="1" x14ac:dyDescent="0.2">
      <c r="A200" s="14" t="s">
        <v>531</v>
      </c>
      <c r="B200" s="16" t="s">
        <v>532</v>
      </c>
      <c r="C200" s="14" t="s">
        <v>24</v>
      </c>
      <c r="D200" s="14" t="s">
        <v>533</v>
      </c>
      <c r="E200" s="15" t="s">
        <v>54</v>
      </c>
      <c r="F200" s="16">
        <v>5</v>
      </c>
      <c r="G200" s="17">
        <v>139</v>
      </c>
      <c r="H200" s="17">
        <v>695</v>
      </c>
      <c r="I200" s="18">
        <v>7.573718186610379E-4</v>
      </c>
      <c r="J200" s="7"/>
    </row>
    <row r="201" spans="1:10" ht="39" hidden="1" customHeight="1" x14ac:dyDescent="0.2">
      <c r="A201" s="14" t="s">
        <v>534</v>
      </c>
      <c r="B201" s="16" t="s">
        <v>535</v>
      </c>
      <c r="C201" s="14" t="s">
        <v>24</v>
      </c>
      <c r="D201" s="14" t="s">
        <v>536</v>
      </c>
      <c r="E201" s="15" t="s">
        <v>54</v>
      </c>
      <c r="F201" s="16">
        <v>1</v>
      </c>
      <c r="G201" s="17">
        <v>205.71</v>
      </c>
      <c r="H201" s="17">
        <v>205.71</v>
      </c>
      <c r="I201" s="18">
        <v>2.2417116088742749E-4</v>
      </c>
      <c r="J201" s="7"/>
    </row>
    <row r="202" spans="1:10" ht="24" hidden="1" customHeight="1" x14ac:dyDescent="0.2">
      <c r="A202" s="14" t="s">
        <v>537</v>
      </c>
      <c r="B202" s="16" t="s">
        <v>538</v>
      </c>
      <c r="C202" s="14" t="s">
        <v>24</v>
      </c>
      <c r="D202" s="14" t="s">
        <v>539</v>
      </c>
      <c r="E202" s="15" t="s">
        <v>54</v>
      </c>
      <c r="F202" s="16">
        <v>12</v>
      </c>
      <c r="G202" s="17">
        <v>539.30999999999995</v>
      </c>
      <c r="H202" s="17">
        <v>6471.72</v>
      </c>
      <c r="I202" s="18">
        <v>7.0525156061367082E-3</v>
      </c>
      <c r="J202" s="7"/>
    </row>
    <row r="203" spans="1:10" ht="39" hidden="1" customHeight="1" x14ac:dyDescent="0.2">
      <c r="A203" s="14" t="s">
        <v>540</v>
      </c>
      <c r="B203" s="16" t="s">
        <v>541</v>
      </c>
      <c r="C203" s="14" t="s">
        <v>39</v>
      </c>
      <c r="D203" s="14" t="s">
        <v>542</v>
      </c>
      <c r="E203" s="15" t="s">
        <v>54</v>
      </c>
      <c r="F203" s="16">
        <v>1</v>
      </c>
      <c r="G203" s="17">
        <v>1983.06</v>
      </c>
      <c r="H203" s="17">
        <v>1983.06</v>
      </c>
      <c r="I203" s="18">
        <v>2.1610269909553351E-3</v>
      </c>
      <c r="J203" s="7"/>
    </row>
    <row r="204" spans="1:10" ht="39" hidden="1" customHeight="1" x14ac:dyDescent="0.2">
      <c r="A204" s="14" t="s">
        <v>543</v>
      </c>
      <c r="B204" s="16" t="s">
        <v>544</v>
      </c>
      <c r="C204" s="14" t="s">
        <v>39</v>
      </c>
      <c r="D204" s="14" t="s">
        <v>545</v>
      </c>
      <c r="E204" s="15" t="s">
        <v>54</v>
      </c>
      <c r="F204" s="16">
        <v>3</v>
      </c>
      <c r="G204" s="17">
        <v>2411.7399999999998</v>
      </c>
      <c r="H204" s="17">
        <v>7235.22</v>
      </c>
      <c r="I204" s="18">
        <v>7.8845348630398777E-3</v>
      </c>
      <c r="J204" s="7"/>
    </row>
    <row r="205" spans="1:10" ht="24" hidden="1" customHeight="1" x14ac:dyDescent="0.2">
      <c r="A205" s="14" t="s">
        <v>546</v>
      </c>
      <c r="B205" s="16" t="s">
        <v>547</v>
      </c>
      <c r="C205" s="14" t="s">
        <v>24</v>
      </c>
      <c r="D205" s="14" t="s">
        <v>548</v>
      </c>
      <c r="E205" s="15" t="s">
        <v>47</v>
      </c>
      <c r="F205" s="16">
        <v>2.5</v>
      </c>
      <c r="G205" s="17">
        <v>98.6</v>
      </c>
      <c r="H205" s="17">
        <v>246.5</v>
      </c>
      <c r="I205" s="18">
        <v>2.686218033092746E-4</v>
      </c>
      <c r="J205" s="7"/>
    </row>
    <row r="206" spans="1:10" ht="24" hidden="1" customHeight="1" x14ac:dyDescent="0.2">
      <c r="A206" s="14" t="s">
        <v>549</v>
      </c>
      <c r="B206" s="16" t="s">
        <v>550</v>
      </c>
      <c r="C206" s="14" t="s">
        <v>24</v>
      </c>
      <c r="D206" s="14" t="s">
        <v>551</v>
      </c>
      <c r="E206" s="15" t="s">
        <v>47</v>
      </c>
      <c r="F206" s="16">
        <v>2.5</v>
      </c>
      <c r="G206" s="17">
        <v>234.91</v>
      </c>
      <c r="H206" s="17">
        <v>587.27</v>
      </c>
      <c r="I206" s="18">
        <v>6.3997373805045718E-4</v>
      </c>
      <c r="J206" s="7"/>
    </row>
    <row r="207" spans="1:10" ht="39" hidden="1" customHeight="1" x14ac:dyDescent="0.2">
      <c r="A207" s="9" t="s">
        <v>552</v>
      </c>
      <c r="B207" s="11" t="s">
        <v>553</v>
      </c>
      <c r="C207" s="9" t="s">
        <v>39</v>
      </c>
      <c r="D207" s="9" t="s">
        <v>554</v>
      </c>
      <c r="E207" s="10" t="s">
        <v>26</v>
      </c>
      <c r="F207" s="11">
        <v>1</v>
      </c>
      <c r="G207" s="12">
        <v>396.26</v>
      </c>
      <c r="H207" s="12">
        <v>396.26</v>
      </c>
      <c r="I207" s="13">
        <v>4.3182180843542861E-4</v>
      </c>
      <c r="J207" s="7"/>
    </row>
    <row r="208" spans="1:10" ht="26.1" hidden="1" customHeight="1" x14ac:dyDescent="0.2">
      <c r="A208" s="9" t="s">
        <v>555</v>
      </c>
      <c r="B208" s="11" t="s">
        <v>556</v>
      </c>
      <c r="C208" s="9" t="s">
        <v>39</v>
      </c>
      <c r="D208" s="9" t="s">
        <v>557</v>
      </c>
      <c r="E208" s="10" t="s">
        <v>41</v>
      </c>
      <c r="F208" s="11">
        <v>80</v>
      </c>
      <c r="G208" s="12">
        <v>29.73</v>
      </c>
      <c r="H208" s="12">
        <v>2378.4</v>
      </c>
      <c r="I208" s="13">
        <v>2.5918462352567087E-3</v>
      </c>
      <c r="J208" s="7"/>
    </row>
    <row r="209" spans="1:10" ht="26.1" hidden="1" customHeight="1" x14ac:dyDescent="0.2">
      <c r="A209" s="9" t="s">
        <v>558</v>
      </c>
      <c r="B209" s="11" t="s">
        <v>559</v>
      </c>
      <c r="C209" s="9" t="s">
        <v>39</v>
      </c>
      <c r="D209" s="9" t="s">
        <v>560</v>
      </c>
      <c r="E209" s="10" t="s">
        <v>41</v>
      </c>
      <c r="F209" s="11">
        <v>80</v>
      </c>
      <c r="G209" s="12">
        <v>22.33</v>
      </c>
      <c r="H209" s="12">
        <v>1786.4</v>
      </c>
      <c r="I209" s="13">
        <v>1.9467180098648605E-3</v>
      </c>
      <c r="J209" s="7"/>
    </row>
    <row r="210" spans="1:10" ht="24" hidden="1" customHeight="1" x14ac:dyDescent="0.2">
      <c r="A210" s="9" t="s">
        <v>561</v>
      </c>
      <c r="B210" s="11" t="s">
        <v>562</v>
      </c>
      <c r="C210" s="9" t="s">
        <v>39</v>
      </c>
      <c r="D210" s="9" t="s">
        <v>563</v>
      </c>
      <c r="E210" s="10" t="s">
        <v>41</v>
      </c>
      <c r="F210" s="11">
        <v>20</v>
      </c>
      <c r="G210" s="12">
        <v>21.52</v>
      </c>
      <c r="H210" s="12">
        <v>430.4</v>
      </c>
      <c r="I210" s="13">
        <v>4.6902565575785712E-4</v>
      </c>
      <c r="J210" s="7"/>
    </row>
    <row r="211" spans="1:10" ht="24" customHeight="1" x14ac:dyDescent="0.2">
      <c r="A211" s="5" t="s">
        <v>564</v>
      </c>
      <c r="B211" s="5"/>
      <c r="C211" s="5"/>
      <c r="D211" s="5" t="s">
        <v>565</v>
      </c>
      <c r="E211" s="5"/>
      <c r="F211" s="6">
        <v>1</v>
      </c>
      <c r="G211" s="5"/>
      <c r="H211" s="7">
        <v>49982.3</v>
      </c>
      <c r="I211" s="8">
        <v>5.4467892736491504E-2</v>
      </c>
      <c r="J211" s="30">
        <f>J117</f>
        <v>104.685</v>
      </c>
    </row>
    <row r="212" spans="1:10" ht="39" hidden="1" customHeight="1" x14ac:dyDescent="0.2">
      <c r="A212" s="9" t="s">
        <v>566</v>
      </c>
      <c r="B212" s="11" t="s">
        <v>567</v>
      </c>
      <c r="C212" s="9" t="s">
        <v>39</v>
      </c>
      <c r="D212" s="9" t="s">
        <v>568</v>
      </c>
      <c r="E212" s="10" t="s">
        <v>54</v>
      </c>
      <c r="F212" s="11">
        <v>65</v>
      </c>
      <c r="G212" s="12">
        <v>38.56</v>
      </c>
      <c r="H212" s="12">
        <v>2506.4</v>
      </c>
      <c r="I212" s="13">
        <v>2.7313334191252162E-3</v>
      </c>
      <c r="J212" s="7"/>
    </row>
    <row r="213" spans="1:10" ht="26.1" hidden="1" customHeight="1" x14ac:dyDescent="0.2">
      <c r="A213" s="9" t="s">
        <v>569</v>
      </c>
      <c r="B213" s="11" t="s">
        <v>570</v>
      </c>
      <c r="C213" s="9" t="s">
        <v>39</v>
      </c>
      <c r="D213" s="9" t="s">
        <v>571</v>
      </c>
      <c r="E213" s="10" t="s">
        <v>54</v>
      </c>
      <c r="F213" s="11">
        <v>9</v>
      </c>
      <c r="G213" s="12">
        <v>105.68</v>
      </c>
      <c r="H213" s="12">
        <v>951.12</v>
      </c>
      <c r="I213" s="13">
        <v>1.0364769556329299E-3</v>
      </c>
      <c r="J213" s="7"/>
    </row>
    <row r="214" spans="1:10" ht="39" hidden="1" customHeight="1" x14ac:dyDescent="0.2">
      <c r="A214" s="9" t="s">
        <v>572</v>
      </c>
      <c r="B214" s="11" t="s">
        <v>573</v>
      </c>
      <c r="C214" s="9" t="s">
        <v>39</v>
      </c>
      <c r="D214" s="9" t="s">
        <v>574</v>
      </c>
      <c r="E214" s="10" t="s">
        <v>54</v>
      </c>
      <c r="F214" s="11">
        <v>23</v>
      </c>
      <c r="G214" s="12">
        <v>32.590000000000003</v>
      </c>
      <c r="H214" s="12">
        <v>749.57</v>
      </c>
      <c r="I214" s="13">
        <v>8.1683912822122908E-4</v>
      </c>
      <c r="J214" s="7"/>
    </row>
    <row r="215" spans="1:10" ht="39" hidden="1" customHeight="1" x14ac:dyDescent="0.2">
      <c r="A215" s="9" t="s">
        <v>575</v>
      </c>
      <c r="B215" s="11" t="s">
        <v>576</v>
      </c>
      <c r="C215" s="9" t="s">
        <v>39</v>
      </c>
      <c r="D215" s="9" t="s">
        <v>577</v>
      </c>
      <c r="E215" s="10" t="s">
        <v>54</v>
      </c>
      <c r="F215" s="11">
        <v>6</v>
      </c>
      <c r="G215" s="12">
        <v>50.18</v>
      </c>
      <c r="H215" s="12">
        <v>301.08</v>
      </c>
      <c r="I215" s="13">
        <v>3.2810001030570546E-4</v>
      </c>
      <c r="J215" s="7"/>
    </row>
    <row r="216" spans="1:10" ht="39" hidden="1" customHeight="1" x14ac:dyDescent="0.2">
      <c r="A216" s="9" t="s">
        <v>578</v>
      </c>
      <c r="B216" s="11" t="s">
        <v>579</v>
      </c>
      <c r="C216" s="9" t="s">
        <v>39</v>
      </c>
      <c r="D216" s="9" t="s">
        <v>580</v>
      </c>
      <c r="E216" s="10" t="s">
        <v>54</v>
      </c>
      <c r="F216" s="11">
        <v>7</v>
      </c>
      <c r="G216" s="12">
        <v>36.82</v>
      </c>
      <c r="H216" s="12">
        <v>257.74</v>
      </c>
      <c r="I216" s="13">
        <v>2.8087052164272794E-4</v>
      </c>
    </row>
    <row r="217" spans="1:10" ht="39" hidden="1" customHeight="1" x14ac:dyDescent="0.2">
      <c r="A217" s="9" t="s">
        <v>581</v>
      </c>
      <c r="B217" s="11" t="s">
        <v>582</v>
      </c>
      <c r="C217" s="9" t="s">
        <v>39</v>
      </c>
      <c r="D217" s="9" t="s">
        <v>583</v>
      </c>
      <c r="E217" s="10" t="s">
        <v>54</v>
      </c>
      <c r="F217" s="11">
        <v>2</v>
      </c>
      <c r="G217" s="12">
        <v>36.33</v>
      </c>
      <c r="H217" s="12">
        <v>72.66</v>
      </c>
      <c r="I217" s="13">
        <v>7.918077171785757E-5</v>
      </c>
    </row>
    <row r="218" spans="1:10" ht="39" hidden="1" customHeight="1" x14ac:dyDescent="0.2">
      <c r="A218" s="9" t="s">
        <v>584</v>
      </c>
      <c r="B218" s="11" t="s">
        <v>585</v>
      </c>
      <c r="C218" s="9" t="s">
        <v>39</v>
      </c>
      <c r="D218" s="9" t="s">
        <v>586</v>
      </c>
      <c r="E218" s="10" t="s">
        <v>54</v>
      </c>
      <c r="F218" s="11">
        <v>9</v>
      </c>
      <c r="G218" s="12">
        <v>31.1</v>
      </c>
      <c r="H218" s="12">
        <v>279.89999999999998</v>
      </c>
      <c r="I218" s="13">
        <v>3.0501924034996331E-4</v>
      </c>
    </row>
    <row r="219" spans="1:10" ht="39" hidden="1" customHeight="1" x14ac:dyDescent="0.2">
      <c r="A219" s="9" t="s">
        <v>587</v>
      </c>
      <c r="B219" s="11" t="s">
        <v>588</v>
      </c>
      <c r="C219" s="9" t="s">
        <v>39</v>
      </c>
      <c r="D219" s="9" t="s">
        <v>589</v>
      </c>
      <c r="E219" s="10" t="s">
        <v>54</v>
      </c>
      <c r="F219" s="11">
        <v>5</v>
      </c>
      <c r="G219" s="12">
        <v>37.9</v>
      </c>
      <c r="H219" s="12">
        <v>189.5</v>
      </c>
      <c r="I219" s="13">
        <v>2.0650641674282974E-4</v>
      </c>
    </row>
    <row r="220" spans="1:10" ht="39" hidden="1" customHeight="1" x14ac:dyDescent="0.2">
      <c r="A220" s="9" t="s">
        <v>590</v>
      </c>
      <c r="B220" s="11" t="s">
        <v>591</v>
      </c>
      <c r="C220" s="9" t="s">
        <v>39</v>
      </c>
      <c r="D220" s="9" t="s">
        <v>592</v>
      </c>
      <c r="E220" s="10" t="s">
        <v>54</v>
      </c>
      <c r="F220" s="11">
        <v>3</v>
      </c>
      <c r="G220" s="12">
        <v>60.86</v>
      </c>
      <c r="H220" s="12">
        <v>182.58</v>
      </c>
      <c r="I220" s="13">
        <v>1.9896539086493856E-4</v>
      </c>
    </row>
    <row r="221" spans="1:10" ht="39" hidden="1" customHeight="1" x14ac:dyDescent="0.2">
      <c r="A221" s="9" t="s">
        <v>593</v>
      </c>
      <c r="B221" s="11" t="s">
        <v>594</v>
      </c>
      <c r="C221" s="9" t="s">
        <v>39</v>
      </c>
      <c r="D221" s="9" t="s">
        <v>595</v>
      </c>
      <c r="E221" s="10" t="s">
        <v>54</v>
      </c>
      <c r="F221" s="11">
        <v>1</v>
      </c>
      <c r="G221" s="12">
        <v>54.01</v>
      </c>
      <c r="H221" s="12">
        <v>54.01</v>
      </c>
      <c r="I221" s="13">
        <v>5.8857053130766411E-5</v>
      </c>
    </row>
    <row r="222" spans="1:10" ht="39" hidden="1" customHeight="1" x14ac:dyDescent="0.2">
      <c r="A222" s="9" t="s">
        <v>596</v>
      </c>
      <c r="B222" s="11" t="s">
        <v>597</v>
      </c>
      <c r="C222" s="9" t="s">
        <v>39</v>
      </c>
      <c r="D222" s="9" t="s">
        <v>598</v>
      </c>
      <c r="E222" s="10" t="s">
        <v>54</v>
      </c>
      <c r="F222" s="11">
        <v>4</v>
      </c>
      <c r="G222" s="12">
        <v>52.32</v>
      </c>
      <c r="H222" s="12">
        <v>209.28</v>
      </c>
      <c r="I222" s="13">
        <v>2.280615456250101E-4</v>
      </c>
    </row>
    <row r="223" spans="1:10" ht="26.1" hidden="1" customHeight="1" x14ac:dyDescent="0.2">
      <c r="A223" s="9" t="s">
        <v>599</v>
      </c>
      <c r="B223" s="11" t="s">
        <v>600</v>
      </c>
      <c r="C223" s="9" t="s">
        <v>39</v>
      </c>
      <c r="D223" s="9" t="s">
        <v>601</v>
      </c>
      <c r="E223" s="10" t="s">
        <v>54</v>
      </c>
      <c r="F223" s="11">
        <v>11</v>
      </c>
      <c r="G223" s="12">
        <v>11.52</v>
      </c>
      <c r="H223" s="12">
        <v>126.72</v>
      </c>
      <c r="I223" s="13">
        <v>1.3809231202982261E-4</v>
      </c>
    </row>
    <row r="224" spans="1:10" ht="26.1" hidden="1" customHeight="1" x14ac:dyDescent="0.2">
      <c r="A224" s="9" t="s">
        <v>602</v>
      </c>
      <c r="B224" s="11" t="s">
        <v>603</v>
      </c>
      <c r="C224" s="9" t="s">
        <v>24</v>
      </c>
      <c r="D224" s="9" t="s">
        <v>604</v>
      </c>
      <c r="E224" s="10" t="s">
        <v>54</v>
      </c>
      <c r="F224" s="11">
        <v>2</v>
      </c>
      <c r="G224" s="12">
        <v>43.13</v>
      </c>
      <c r="H224" s="12">
        <v>86.26</v>
      </c>
      <c r="I224" s="13">
        <v>9.4001285003886522E-5</v>
      </c>
    </row>
    <row r="225" spans="1:9" ht="24" hidden="1" customHeight="1" x14ac:dyDescent="0.2">
      <c r="A225" s="9" t="s">
        <v>605</v>
      </c>
      <c r="B225" s="11" t="s">
        <v>606</v>
      </c>
      <c r="C225" s="9" t="s">
        <v>24</v>
      </c>
      <c r="D225" s="9" t="s">
        <v>607</v>
      </c>
      <c r="E225" s="10" t="s">
        <v>54</v>
      </c>
      <c r="F225" s="11">
        <v>1</v>
      </c>
      <c r="G225" s="12">
        <v>221.69</v>
      </c>
      <c r="H225" s="12">
        <v>221.69</v>
      </c>
      <c r="I225" s="13">
        <v>2.415852639985115E-4</v>
      </c>
    </row>
    <row r="226" spans="1:9" ht="26.1" hidden="1" customHeight="1" x14ac:dyDescent="0.2">
      <c r="A226" s="9" t="s">
        <v>608</v>
      </c>
      <c r="B226" s="11" t="s">
        <v>609</v>
      </c>
      <c r="C226" s="9" t="s">
        <v>24</v>
      </c>
      <c r="D226" s="9" t="s">
        <v>610</v>
      </c>
      <c r="E226" s="10" t="s">
        <v>54</v>
      </c>
      <c r="F226" s="11">
        <v>2</v>
      </c>
      <c r="G226" s="12">
        <v>112.95</v>
      </c>
      <c r="H226" s="12">
        <v>225.9</v>
      </c>
      <c r="I226" s="13">
        <v>2.4617308465543661E-4</v>
      </c>
    </row>
    <row r="227" spans="1:9" ht="39" hidden="1" customHeight="1" x14ac:dyDescent="0.2">
      <c r="A227" s="9" t="s">
        <v>611</v>
      </c>
      <c r="B227" s="11" t="s">
        <v>612</v>
      </c>
      <c r="C227" s="9" t="s">
        <v>39</v>
      </c>
      <c r="D227" s="9" t="s">
        <v>613</v>
      </c>
      <c r="E227" s="10" t="s">
        <v>36</v>
      </c>
      <c r="F227" s="11">
        <v>1500</v>
      </c>
      <c r="G227" s="12">
        <v>4.8</v>
      </c>
      <c r="H227" s="12">
        <v>7200</v>
      </c>
      <c r="I227" s="13">
        <v>7.8461540926035578E-3</v>
      </c>
    </row>
    <row r="228" spans="1:9" ht="51.95" hidden="1" customHeight="1" x14ac:dyDescent="0.2">
      <c r="A228" s="9" t="s">
        <v>614</v>
      </c>
      <c r="B228" s="11" t="s">
        <v>615</v>
      </c>
      <c r="C228" s="9" t="s">
        <v>39</v>
      </c>
      <c r="D228" s="9" t="s">
        <v>616</v>
      </c>
      <c r="E228" s="10" t="s">
        <v>36</v>
      </c>
      <c r="F228" s="11">
        <v>300</v>
      </c>
      <c r="G228" s="12">
        <v>26.75</v>
      </c>
      <c r="H228" s="12">
        <v>8025</v>
      </c>
      <c r="I228" s="13">
        <v>8.7451925823810485E-3</v>
      </c>
    </row>
    <row r="229" spans="1:9" ht="39" hidden="1" customHeight="1" x14ac:dyDescent="0.2">
      <c r="A229" s="9" t="s">
        <v>617</v>
      </c>
      <c r="B229" s="11" t="s">
        <v>618</v>
      </c>
      <c r="C229" s="9" t="s">
        <v>39</v>
      </c>
      <c r="D229" s="9" t="s">
        <v>619</v>
      </c>
      <c r="E229" s="10" t="s">
        <v>36</v>
      </c>
      <c r="F229" s="11">
        <v>650</v>
      </c>
      <c r="G229" s="12">
        <v>20.65</v>
      </c>
      <c r="H229" s="12">
        <v>13422.5</v>
      </c>
      <c r="I229" s="13">
        <v>1.4627083792773787E-2</v>
      </c>
    </row>
    <row r="230" spans="1:9" ht="39" hidden="1" customHeight="1" x14ac:dyDescent="0.2">
      <c r="A230" s="9" t="s">
        <v>620</v>
      </c>
      <c r="B230" s="11" t="s">
        <v>621</v>
      </c>
      <c r="C230" s="9" t="s">
        <v>39</v>
      </c>
      <c r="D230" s="9" t="s">
        <v>622</v>
      </c>
      <c r="E230" s="10" t="s">
        <v>36</v>
      </c>
      <c r="F230" s="11">
        <v>200</v>
      </c>
      <c r="G230" s="12">
        <v>12.69</v>
      </c>
      <c r="H230" s="12">
        <v>2538</v>
      </c>
      <c r="I230" s="13">
        <v>2.7657693176427541E-3</v>
      </c>
    </row>
    <row r="231" spans="1:9" ht="39" hidden="1" customHeight="1" x14ac:dyDescent="0.2">
      <c r="A231" s="9" t="s">
        <v>623</v>
      </c>
      <c r="B231" s="11" t="s">
        <v>624</v>
      </c>
      <c r="C231" s="9" t="s">
        <v>39</v>
      </c>
      <c r="D231" s="9" t="s">
        <v>625</v>
      </c>
      <c r="E231" s="10" t="s">
        <v>36</v>
      </c>
      <c r="F231" s="11">
        <v>200</v>
      </c>
      <c r="G231" s="12">
        <v>9.2799999999999994</v>
      </c>
      <c r="H231" s="12">
        <v>1856</v>
      </c>
      <c r="I231" s="13">
        <v>2.0225641660933614E-3</v>
      </c>
    </row>
    <row r="232" spans="1:9" ht="26.1" hidden="1" customHeight="1" x14ac:dyDescent="0.2">
      <c r="A232" s="9" t="s">
        <v>626</v>
      </c>
      <c r="B232" s="11" t="s">
        <v>627</v>
      </c>
      <c r="C232" s="9" t="s">
        <v>39</v>
      </c>
      <c r="D232" s="9" t="s">
        <v>628</v>
      </c>
      <c r="E232" s="10" t="s">
        <v>54</v>
      </c>
      <c r="F232" s="11">
        <v>3</v>
      </c>
      <c r="G232" s="12">
        <v>127.89</v>
      </c>
      <c r="H232" s="12">
        <v>383.67</v>
      </c>
      <c r="I232" s="13">
        <v>4.181019362096121E-4</v>
      </c>
    </row>
    <row r="233" spans="1:9" ht="39" hidden="1" customHeight="1" x14ac:dyDescent="0.2">
      <c r="A233" s="9" t="s">
        <v>629</v>
      </c>
      <c r="B233" s="11" t="s">
        <v>630</v>
      </c>
      <c r="C233" s="9" t="s">
        <v>39</v>
      </c>
      <c r="D233" s="9" t="s">
        <v>631</v>
      </c>
      <c r="E233" s="10" t="s">
        <v>54</v>
      </c>
      <c r="F233" s="11">
        <v>6</v>
      </c>
      <c r="G233" s="12">
        <v>21.47</v>
      </c>
      <c r="H233" s="12">
        <v>128.82</v>
      </c>
      <c r="I233" s="13">
        <v>1.4038077364016534E-4</v>
      </c>
    </row>
    <row r="234" spans="1:9" ht="26.1" hidden="1" customHeight="1" x14ac:dyDescent="0.2">
      <c r="A234" s="9" t="s">
        <v>632</v>
      </c>
      <c r="B234" s="11" t="s">
        <v>633</v>
      </c>
      <c r="C234" s="9" t="s">
        <v>39</v>
      </c>
      <c r="D234" s="9" t="s">
        <v>634</v>
      </c>
      <c r="E234" s="10" t="s">
        <v>54</v>
      </c>
      <c r="F234" s="11">
        <v>3</v>
      </c>
      <c r="G234" s="12">
        <v>48.65</v>
      </c>
      <c r="H234" s="12">
        <v>145.94999999999999</v>
      </c>
      <c r="I234" s="13">
        <v>1.5904808191881796E-4</v>
      </c>
    </row>
    <row r="235" spans="1:9" ht="24" hidden="1" customHeight="1" x14ac:dyDescent="0.2">
      <c r="A235" s="9" t="s">
        <v>635</v>
      </c>
      <c r="B235" s="11" t="s">
        <v>636</v>
      </c>
      <c r="C235" s="9" t="s">
        <v>24</v>
      </c>
      <c r="D235" s="9" t="s">
        <v>637</v>
      </c>
      <c r="E235" s="10" t="s">
        <v>54</v>
      </c>
      <c r="F235" s="11">
        <v>300</v>
      </c>
      <c r="G235" s="12">
        <v>1.44</v>
      </c>
      <c r="H235" s="12">
        <v>432</v>
      </c>
      <c r="I235" s="13">
        <v>4.707692455562135E-4</v>
      </c>
    </row>
    <row r="236" spans="1:9" ht="26.1" hidden="1" customHeight="1" x14ac:dyDescent="0.2">
      <c r="A236" s="9" t="s">
        <v>638</v>
      </c>
      <c r="B236" s="11" t="s">
        <v>639</v>
      </c>
      <c r="C236" s="9" t="s">
        <v>640</v>
      </c>
      <c r="D236" s="9" t="s">
        <v>641</v>
      </c>
      <c r="E236" s="10" t="s">
        <v>642</v>
      </c>
      <c r="F236" s="11">
        <v>300</v>
      </c>
      <c r="G236" s="12">
        <v>0.92</v>
      </c>
      <c r="H236" s="12">
        <v>276</v>
      </c>
      <c r="I236" s="13">
        <v>3.007692402164697E-4</v>
      </c>
    </row>
    <row r="237" spans="1:9" ht="24" hidden="1" customHeight="1" x14ac:dyDescent="0.2">
      <c r="A237" s="9" t="s">
        <v>643</v>
      </c>
      <c r="B237" s="11" t="s">
        <v>644</v>
      </c>
      <c r="C237" s="9" t="s">
        <v>24</v>
      </c>
      <c r="D237" s="9" t="s">
        <v>645</v>
      </c>
      <c r="E237" s="10" t="s">
        <v>54</v>
      </c>
      <c r="F237" s="11">
        <v>30</v>
      </c>
      <c r="G237" s="12">
        <v>8.43</v>
      </c>
      <c r="H237" s="12">
        <v>252.9</v>
      </c>
      <c r="I237" s="13">
        <v>2.7559616250269996E-4</v>
      </c>
    </row>
    <row r="238" spans="1:9" ht="24" hidden="1" customHeight="1" x14ac:dyDescent="0.2">
      <c r="A238" s="9" t="s">
        <v>646</v>
      </c>
      <c r="B238" s="11" t="s">
        <v>647</v>
      </c>
      <c r="C238" s="9" t="s">
        <v>24</v>
      </c>
      <c r="D238" s="9" t="s">
        <v>648</v>
      </c>
      <c r="E238" s="10" t="s">
        <v>54</v>
      </c>
      <c r="F238" s="11">
        <v>1</v>
      </c>
      <c r="G238" s="12">
        <v>1089.3800000000001</v>
      </c>
      <c r="H238" s="12">
        <v>1089.3800000000001</v>
      </c>
      <c r="I238" s="13">
        <v>1.1871449090833978E-3</v>
      </c>
    </row>
    <row r="239" spans="1:9" ht="24" hidden="1" customHeight="1" x14ac:dyDescent="0.2">
      <c r="A239" s="9" t="s">
        <v>649</v>
      </c>
      <c r="B239" s="11" t="s">
        <v>650</v>
      </c>
      <c r="C239" s="9" t="s">
        <v>24</v>
      </c>
      <c r="D239" s="9" t="s">
        <v>651</v>
      </c>
      <c r="E239" s="10" t="s">
        <v>54</v>
      </c>
      <c r="F239" s="11">
        <v>4</v>
      </c>
      <c r="G239" s="12">
        <v>240.75</v>
      </c>
      <c r="H239" s="12">
        <v>963</v>
      </c>
      <c r="I239" s="13">
        <v>1.0494231098857258E-3</v>
      </c>
    </row>
    <row r="240" spans="1:9" ht="26.1" hidden="1" customHeight="1" x14ac:dyDescent="0.2">
      <c r="A240" s="9" t="s">
        <v>652</v>
      </c>
      <c r="B240" s="11" t="s">
        <v>653</v>
      </c>
      <c r="C240" s="9" t="s">
        <v>24</v>
      </c>
      <c r="D240" s="9" t="s">
        <v>654</v>
      </c>
      <c r="E240" s="10" t="s">
        <v>54</v>
      </c>
      <c r="F240" s="11">
        <v>10</v>
      </c>
      <c r="G240" s="12">
        <v>195.35</v>
      </c>
      <c r="H240" s="12">
        <v>1953.5</v>
      </c>
      <c r="I240" s="13">
        <v>2.1288141694307014E-3</v>
      </c>
    </row>
    <row r="241" spans="1:9" ht="24" hidden="1" customHeight="1" x14ac:dyDescent="0.2">
      <c r="A241" s="9" t="s">
        <v>655</v>
      </c>
      <c r="B241" s="11" t="s">
        <v>656</v>
      </c>
      <c r="C241" s="9" t="s">
        <v>24</v>
      </c>
      <c r="D241" s="9" t="s">
        <v>657</v>
      </c>
      <c r="E241" s="10" t="s">
        <v>54</v>
      </c>
      <c r="F241" s="11">
        <v>1</v>
      </c>
      <c r="G241" s="12">
        <v>3353.83</v>
      </c>
      <c r="H241" s="12">
        <v>3353.83</v>
      </c>
      <c r="I241" s="13">
        <v>3.6548148583884156E-3</v>
      </c>
    </row>
    <row r="242" spans="1:9" ht="51.95" hidden="1" customHeight="1" x14ac:dyDescent="0.2">
      <c r="A242" s="9" t="s">
        <v>658</v>
      </c>
      <c r="B242" s="11" t="s">
        <v>659</v>
      </c>
      <c r="C242" s="9" t="s">
        <v>39</v>
      </c>
      <c r="D242" s="9" t="s">
        <v>660</v>
      </c>
      <c r="E242" s="10" t="s">
        <v>54</v>
      </c>
      <c r="F242" s="11">
        <v>1</v>
      </c>
      <c r="G242" s="12">
        <v>1547.34</v>
      </c>
      <c r="H242" s="12">
        <v>1547.34</v>
      </c>
      <c r="I242" s="13">
        <v>1.6862038991179429E-3</v>
      </c>
    </row>
    <row r="243" spans="1:9" ht="24" hidden="1" customHeight="1" x14ac:dyDescent="0.2">
      <c r="A243" s="5" t="s">
        <v>661</v>
      </c>
      <c r="B243" s="5"/>
      <c r="C243" s="5"/>
      <c r="D243" s="5" t="s">
        <v>662</v>
      </c>
      <c r="E243" s="5"/>
      <c r="F243" s="6">
        <v>1</v>
      </c>
      <c r="G243" s="5"/>
      <c r="H243" s="7">
        <v>109998</v>
      </c>
      <c r="I243" s="8">
        <v>0.11986961914975086</v>
      </c>
    </row>
    <row r="244" spans="1:9" ht="26.1" hidden="1" customHeight="1" x14ac:dyDescent="0.2">
      <c r="A244" s="5" t="s">
        <v>663</v>
      </c>
      <c r="B244" s="5"/>
      <c r="C244" s="5"/>
      <c r="D244" s="5" t="s">
        <v>664</v>
      </c>
      <c r="E244" s="5" t="s">
        <v>665</v>
      </c>
      <c r="F244" s="6">
        <v>300</v>
      </c>
      <c r="G244" s="5">
        <v>366.66</v>
      </c>
      <c r="H244" s="7">
        <v>109998</v>
      </c>
      <c r="I244" s="8">
        <v>0.11986961914975086</v>
      </c>
    </row>
    <row r="245" spans="1:9" ht="24" hidden="1" customHeight="1" x14ac:dyDescent="0.2">
      <c r="A245" s="5" t="s">
        <v>666</v>
      </c>
      <c r="B245" s="5"/>
      <c r="C245" s="5"/>
      <c r="D245" s="5" t="s">
        <v>667</v>
      </c>
      <c r="E245" s="5"/>
      <c r="F245" s="6">
        <v>1</v>
      </c>
      <c r="G245" s="5"/>
      <c r="H245" s="7">
        <v>30481.79</v>
      </c>
      <c r="I245" s="8">
        <v>3.3217336299775309E-2</v>
      </c>
    </row>
    <row r="246" spans="1:9" ht="24" hidden="1" customHeight="1" x14ac:dyDescent="0.2">
      <c r="A246" s="9" t="s">
        <v>668</v>
      </c>
      <c r="B246" s="11" t="s">
        <v>109</v>
      </c>
      <c r="C246" s="9" t="s">
        <v>39</v>
      </c>
      <c r="D246" s="9" t="s">
        <v>110</v>
      </c>
      <c r="E246" s="10" t="s">
        <v>26</v>
      </c>
      <c r="F246" s="11">
        <v>66.06</v>
      </c>
      <c r="G246" s="12">
        <v>8.6</v>
      </c>
      <c r="H246" s="12">
        <v>568.11</v>
      </c>
      <c r="I246" s="13">
        <v>6.1909425021513989E-4</v>
      </c>
    </row>
    <row r="247" spans="1:9" ht="26.1" hidden="1" customHeight="1" x14ac:dyDescent="0.2">
      <c r="A247" s="9" t="s">
        <v>669</v>
      </c>
      <c r="B247" s="11" t="s">
        <v>670</v>
      </c>
      <c r="C247" s="9" t="s">
        <v>39</v>
      </c>
      <c r="D247" s="9" t="s">
        <v>671</v>
      </c>
      <c r="E247" s="10" t="s">
        <v>26</v>
      </c>
      <c r="F247" s="11">
        <v>66.06</v>
      </c>
      <c r="G247" s="12">
        <v>132.77000000000001</v>
      </c>
      <c r="H247" s="12">
        <v>8770.7800000000007</v>
      </c>
      <c r="I247" s="13">
        <v>9.5579015822674206E-3</v>
      </c>
    </row>
    <row r="248" spans="1:9" ht="51.95" hidden="1" customHeight="1" x14ac:dyDescent="0.2">
      <c r="A248" s="9" t="s">
        <v>672</v>
      </c>
      <c r="B248" s="11" t="s">
        <v>673</v>
      </c>
      <c r="C248" s="9" t="s">
        <v>39</v>
      </c>
      <c r="D248" s="9" t="s">
        <v>674</v>
      </c>
      <c r="E248" s="10" t="s">
        <v>36</v>
      </c>
      <c r="F248" s="11">
        <v>18</v>
      </c>
      <c r="G248" s="12">
        <v>90.96</v>
      </c>
      <c r="H248" s="12">
        <v>1637.28</v>
      </c>
      <c r="I248" s="13">
        <v>1.7842154406580491E-3</v>
      </c>
    </row>
    <row r="249" spans="1:9" ht="51.95" hidden="1" customHeight="1" x14ac:dyDescent="0.2">
      <c r="A249" s="9" t="s">
        <v>675</v>
      </c>
      <c r="B249" s="11" t="s">
        <v>676</v>
      </c>
      <c r="C249" s="9" t="s">
        <v>39</v>
      </c>
      <c r="D249" s="9" t="s">
        <v>677</v>
      </c>
      <c r="E249" s="10" t="s">
        <v>36</v>
      </c>
      <c r="F249" s="11">
        <v>4.4000000000000004</v>
      </c>
      <c r="G249" s="12">
        <v>77.180000000000007</v>
      </c>
      <c r="H249" s="12">
        <v>339.59</v>
      </c>
      <c r="I249" s="13">
        <v>3.7006603726489479E-4</v>
      </c>
    </row>
    <row r="250" spans="1:9" ht="26.1" hidden="1" customHeight="1" x14ac:dyDescent="0.2">
      <c r="A250" s="9" t="s">
        <v>678</v>
      </c>
      <c r="B250" s="11" t="s">
        <v>679</v>
      </c>
      <c r="C250" s="9" t="s">
        <v>24</v>
      </c>
      <c r="D250" s="9" t="s">
        <v>680</v>
      </c>
      <c r="E250" s="10" t="s">
        <v>26</v>
      </c>
      <c r="F250" s="11">
        <v>78.73</v>
      </c>
      <c r="G250" s="12">
        <v>243.44</v>
      </c>
      <c r="H250" s="12">
        <v>19166.03</v>
      </c>
      <c r="I250" s="13">
        <v>2.08860589893698E-2</v>
      </c>
    </row>
    <row r="251" spans="1:9" ht="24" hidden="1" customHeight="1" x14ac:dyDescent="0.2">
      <c r="A251" s="5" t="s">
        <v>681</v>
      </c>
      <c r="B251" s="5"/>
      <c r="C251" s="5"/>
      <c r="D251" s="5" t="s">
        <v>682</v>
      </c>
      <c r="E251" s="5"/>
      <c r="F251" s="6">
        <v>1</v>
      </c>
      <c r="G251" s="5"/>
      <c r="H251" s="7">
        <v>4420.7700000000004</v>
      </c>
      <c r="I251" s="8">
        <v>4.8175059205498652E-3</v>
      </c>
    </row>
    <row r="252" spans="1:9" ht="24" hidden="1" customHeight="1" x14ac:dyDescent="0.2">
      <c r="A252" s="5" t="s">
        <v>683</v>
      </c>
      <c r="B252" s="5"/>
      <c r="C252" s="5"/>
      <c r="D252" s="5" t="s">
        <v>684</v>
      </c>
      <c r="E252" s="5"/>
      <c r="F252" s="6">
        <v>1</v>
      </c>
      <c r="G252" s="5"/>
      <c r="H252" s="7">
        <v>1701.42</v>
      </c>
      <c r="I252" s="8">
        <v>1.8541115966996592E-3</v>
      </c>
    </row>
    <row r="253" spans="1:9" ht="39" hidden="1" customHeight="1" x14ac:dyDescent="0.2">
      <c r="A253" s="9" t="s">
        <v>685</v>
      </c>
      <c r="B253" s="11" t="s">
        <v>686</v>
      </c>
      <c r="C253" s="9" t="s">
        <v>39</v>
      </c>
      <c r="D253" s="9" t="s">
        <v>687</v>
      </c>
      <c r="E253" s="10" t="s">
        <v>54</v>
      </c>
      <c r="F253" s="11">
        <v>3</v>
      </c>
      <c r="G253" s="12">
        <v>243.91</v>
      </c>
      <c r="H253" s="12">
        <v>731.73</v>
      </c>
      <c r="I253" s="13">
        <v>7.9739810196955579E-4</v>
      </c>
    </row>
    <row r="254" spans="1:9" ht="39" hidden="1" customHeight="1" x14ac:dyDescent="0.2">
      <c r="A254" s="9" t="s">
        <v>688</v>
      </c>
      <c r="B254" s="11" t="s">
        <v>689</v>
      </c>
      <c r="C254" s="9" t="s">
        <v>39</v>
      </c>
      <c r="D254" s="9" t="s">
        <v>690</v>
      </c>
      <c r="E254" s="10" t="s">
        <v>54</v>
      </c>
      <c r="F254" s="11">
        <v>3</v>
      </c>
      <c r="G254" s="12">
        <v>323.23</v>
      </c>
      <c r="H254" s="12">
        <v>969.69</v>
      </c>
      <c r="I254" s="13">
        <v>1.0567134947301034E-3</v>
      </c>
    </row>
    <row r="255" spans="1:9" ht="24" hidden="1" customHeight="1" x14ac:dyDescent="0.2">
      <c r="A255" s="5" t="s">
        <v>691</v>
      </c>
      <c r="B255" s="5"/>
      <c r="C255" s="5"/>
      <c r="D255" s="5" t="s">
        <v>692</v>
      </c>
      <c r="E255" s="5"/>
      <c r="F255" s="6">
        <v>1</v>
      </c>
      <c r="G255" s="5"/>
      <c r="H255" s="7">
        <v>2719.35</v>
      </c>
      <c r="I255" s="8">
        <v>2.9633943238502065E-3</v>
      </c>
    </row>
    <row r="256" spans="1:9" ht="24" hidden="1" customHeight="1" x14ac:dyDescent="0.2">
      <c r="A256" s="9" t="s">
        <v>693</v>
      </c>
      <c r="B256" s="11" t="s">
        <v>694</v>
      </c>
      <c r="C256" s="9" t="s">
        <v>39</v>
      </c>
      <c r="D256" s="9" t="s">
        <v>695</v>
      </c>
      <c r="E256" s="10" t="s">
        <v>26</v>
      </c>
      <c r="F256" s="11">
        <v>697.27</v>
      </c>
      <c r="G256" s="12">
        <v>3.9</v>
      </c>
      <c r="H256" s="12">
        <v>2719.35</v>
      </c>
      <c r="I256" s="13">
        <v>2.9633943238502065E-3</v>
      </c>
    </row>
    <row r="257" spans="1:13" x14ac:dyDescent="0.2">
      <c r="A257" s="22"/>
      <c r="B257" s="22"/>
      <c r="C257" s="22"/>
      <c r="D257" s="22"/>
      <c r="E257" s="22"/>
      <c r="F257" s="22"/>
      <c r="G257" s="22"/>
      <c r="H257" s="22"/>
      <c r="I257" s="22"/>
    </row>
    <row r="258" spans="1:13" x14ac:dyDescent="0.2">
      <c r="A258" s="23"/>
      <c r="B258" s="23"/>
      <c r="C258" s="23"/>
      <c r="D258" s="21"/>
      <c r="E258" s="24"/>
      <c r="F258" s="23"/>
      <c r="G258" s="25"/>
      <c r="H258" s="23"/>
      <c r="I258" s="23"/>
      <c r="L258" s="32" t="s">
        <v>701</v>
      </c>
      <c r="M258" s="32"/>
    </row>
    <row r="259" spans="1:13" x14ac:dyDescent="0.2">
      <c r="A259" s="23"/>
      <c r="B259" s="23"/>
      <c r="C259" s="23"/>
      <c r="D259" s="21"/>
      <c r="E259" s="24"/>
      <c r="F259" s="23"/>
      <c r="G259" s="25"/>
      <c r="H259" s="23"/>
      <c r="I259" s="23"/>
      <c r="J259" s="31">
        <f>SUM(J36:J211)</f>
        <v>1482.5474999999999</v>
      </c>
      <c r="K259">
        <f>J259/4</f>
        <v>370.63687499999997</v>
      </c>
      <c r="L259" s="32">
        <f>400</f>
        <v>400</v>
      </c>
      <c r="M259" s="32" t="s">
        <v>26</v>
      </c>
    </row>
    <row r="260" spans="1:13" x14ac:dyDescent="0.2">
      <c r="A260" s="23"/>
      <c r="B260" s="23"/>
      <c r="C260" s="23"/>
      <c r="D260" s="21"/>
      <c r="E260" s="24"/>
      <c r="F260" s="23"/>
      <c r="G260" s="25"/>
      <c r="H260" s="23"/>
      <c r="I260" s="23"/>
      <c r="K260">
        <f>K259*J262</f>
        <v>788.35978829133785</v>
      </c>
    </row>
    <row r="261" spans="1:13" ht="60" customHeight="1" x14ac:dyDescent="0.2">
      <c r="A261" s="20"/>
      <c r="B261" s="20"/>
      <c r="C261" s="20"/>
      <c r="D261" s="20"/>
      <c r="E261" s="20"/>
      <c r="F261" s="20"/>
      <c r="G261" s="20"/>
      <c r="H261" s="20"/>
      <c r="I261" s="20"/>
      <c r="J261">
        <v>697</v>
      </c>
      <c r="K261">
        <f>K260/2</f>
        <v>394.17989414566892</v>
      </c>
      <c r="L261">
        <f>K262/2</f>
        <v>382.40838457283445</v>
      </c>
    </row>
    <row r="262" spans="1:13" ht="69.95" customHeight="1" x14ac:dyDescent="0.2">
      <c r="A262" s="26"/>
      <c r="B262" s="27"/>
      <c r="C262" s="27"/>
      <c r="D262" s="27"/>
      <c r="E262" s="27"/>
      <c r="F262" s="27"/>
      <c r="G262" s="27"/>
      <c r="H262" s="27"/>
      <c r="I262" s="27"/>
      <c r="J262">
        <f>J259/J261</f>
        <v>2.1270408895265422</v>
      </c>
      <c r="K262">
        <f>K259+K261</f>
        <v>764.8167691456689</v>
      </c>
      <c r="L262">
        <f>L261*100/L259</f>
        <v>95.602096143208612</v>
      </c>
    </row>
    <row r="263" spans="1:13" x14ac:dyDescent="0.2">
      <c r="L263">
        <f>L262-100</f>
        <v>-4.3979038567913875</v>
      </c>
    </row>
  </sheetData>
  <autoFilter ref="A4:I256" xr:uid="{00000000-0001-0000-0000-000000000000}">
    <filterColumn colId="0">
      <filters>
        <filter val="2"/>
        <filter val="3"/>
        <filter val="4"/>
        <filter val="5"/>
        <filter val="6"/>
        <filter val="7"/>
        <filter val="7.2"/>
        <filter val="7.3"/>
        <filter val="7.4"/>
      </filters>
    </filterColumn>
  </autoFilter>
  <mergeCells count="15">
    <mergeCell ref="A262:I262"/>
    <mergeCell ref="A259:C259"/>
    <mergeCell ref="E259:F259"/>
    <mergeCell ref="G259:I259"/>
    <mergeCell ref="A260:C260"/>
    <mergeCell ref="E260:F260"/>
    <mergeCell ref="G260:I260"/>
    <mergeCell ref="E1:F1"/>
    <mergeCell ref="G1:H1"/>
    <mergeCell ref="E2:F2"/>
    <mergeCell ref="G2:H2"/>
    <mergeCell ref="A3:I3"/>
    <mergeCell ref="A258:C258"/>
    <mergeCell ref="E258:F258"/>
    <mergeCell ref="G258:I258"/>
  </mergeCells>
  <pageMargins left="0.5" right="0.5" top="1" bottom="1" header="0.5" footer="0.5"/>
  <pageSetup paperSize="9" fitToHeight="0" orientation="landscape"/>
  <headerFooter>
    <oddHeader>&amp;L &amp;CInstituto Chico Mendes de Conservação da Biodiversidade
CNPJ: 08.829.974/0006-07 &amp;R</oddHeader>
    <oddFooter>&amp;L &amp;C  -  -  / RJ
 / arturengprod@gmail.com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 Sintético</vt:lpstr>
      <vt:lpstr>ATESTADOS P RELEVÂNCIA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Adriano Nader Sanchez</cp:lastModifiedBy>
  <cp:revision>0</cp:revision>
  <dcterms:created xsi:type="dcterms:W3CDTF">2024-05-21T14:23:58Z</dcterms:created>
  <dcterms:modified xsi:type="dcterms:W3CDTF">2024-05-21T02:28:35Z</dcterms:modified>
</cp:coreProperties>
</file>